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4021" sheetId="2" r:id="rId1"/>
  </sheets>
  <calcPr calcId="152511"/>
</workbook>
</file>

<file path=xl/calcChain.xml><?xml version="1.0" encoding="utf-8"?>
<calcChain xmlns="http://schemas.openxmlformats.org/spreadsheetml/2006/main">
  <c r="B3" i="2" l="1"/>
  <c r="B105" i="2" l="1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2" i="2"/>
</calcChain>
</file>

<file path=xl/sharedStrings.xml><?xml version="1.0" encoding="utf-8"?>
<sst xmlns="http://schemas.openxmlformats.org/spreadsheetml/2006/main" count="641" uniqueCount="383">
  <si>
    <t>شماره دانشجویی</t>
  </si>
  <si>
    <t>نام</t>
  </si>
  <si>
    <t>شقايق</t>
  </si>
  <si>
    <t>اصل گواهی متوسطه  ، گواهی سلامت ، کپی پرداخت</t>
  </si>
  <si>
    <t>مهدیه</t>
  </si>
  <si>
    <t>علی</t>
  </si>
  <si>
    <t>فائزه</t>
  </si>
  <si>
    <t>معصومه</t>
  </si>
  <si>
    <t>گواهی سلامت</t>
  </si>
  <si>
    <t>ریحانه</t>
  </si>
  <si>
    <t>اصل گواهی متوسطه ،  ، گواهی سلامت ، کپی پرداخت</t>
  </si>
  <si>
    <t>عرفان</t>
  </si>
  <si>
    <t>فاطمه</t>
  </si>
  <si>
    <t>اصل گواهی متوسطه  ، گواهی سلامت</t>
  </si>
  <si>
    <t>اصل گواهی متوسطه ، ، گواهی سلامت ، کپی پرداخت</t>
  </si>
  <si>
    <t>سارا</t>
  </si>
  <si>
    <t>اصل گواهی متوسطه ، گواهی سلامت ، کپی پرداخت</t>
  </si>
  <si>
    <t xml:space="preserve">اصل گواهی متوسطه ، گواهی سلامت </t>
  </si>
  <si>
    <t xml:space="preserve"> ، گواهی سلامت</t>
  </si>
  <si>
    <t>مسعود</t>
  </si>
  <si>
    <t>زهرا</t>
  </si>
  <si>
    <t>مبینا</t>
  </si>
  <si>
    <t>ابوالفضل</t>
  </si>
  <si>
    <t>مهدي</t>
  </si>
  <si>
    <t>اصل گواهی متوسطه ،  ، گواهی سلامت کپی پرداخت</t>
  </si>
  <si>
    <t>سينا</t>
  </si>
  <si>
    <t>نگار</t>
  </si>
  <si>
    <t>نازنين</t>
  </si>
  <si>
    <t>غزل</t>
  </si>
  <si>
    <t>نرگس</t>
  </si>
  <si>
    <t>محمد</t>
  </si>
  <si>
    <t>مهدی</t>
  </si>
  <si>
    <t>محمدی</t>
  </si>
  <si>
    <t>محدثه</t>
  </si>
  <si>
    <t>فرشته</t>
  </si>
  <si>
    <t>نفيسه</t>
  </si>
  <si>
    <t>محمدرضا</t>
  </si>
  <si>
    <t>مرضیه</t>
  </si>
  <si>
    <t>ملیکا</t>
  </si>
  <si>
    <t xml:space="preserve">گواهی سلامت </t>
  </si>
  <si>
    <t>نادیا</t>
  </si>
  <si>
    <t>امیررضا</t>
  </si>
  <si>
    <t>طاهری</t>
  </si>
  <si>
    <t>عسکری</t>
  </si>
  <si>
    <t>محمدمهدی</t>
  </si>
  <si>
    <t xml:space="preserve"> ، گواهی سلامت </t>
  </si>
  <si>
    <t>یاسمن</t>
  </si>
  <si>
    <t>حسین</t>
  </si>
  <si>
    <t>امیرعلی</t>
  </si>
  <si>
    <t>مائده</t>
  </si>
  <si>
    <t>اصل گواهی متوسطه ، گواهی سلامت</t>
  </si>
  <si>
    <t>علیرضا</t>
  </si>
  <si>
    <t>متین</t>
  </si>
  <si>
    <t xml:space="preserve">اصل گواهی متوسطه ، گواهی سلامت ، کپی پرداخت </t>
  </si>
  <si>
    <t>نام خانوادگی</t>
  </si>
  <si>
    <t>بیتا</t>
  </si>
  <si>
    <t>دلبری</t>
  </si>
  <si>
    <t>نوید</t>
  </si>
  <si>
    <t>سیدحسن</t>
  </si>
  <si>
    <t>پزشکی</t>
  </si>
  <si>
    <t>پرستاری</t>
  </si>
  <si>
    <t>احمدي</t>
  </si>
  <si>
    <t>تکمیل شد</t>
  </si>
  <si>
    <t>انسيه</t>
  </si>
  <si>
    <t>احمدي فخر</t>
  </si>
  <si>
    <t>تاییدیه متوسطه</t>
  </si>
  <si>
    <t>ادیب</t>
  </si>
  <si>
    <t xml:space="preserve">اصل گواهی متوسطه </t>
  </si>
  <si>
    <t>فرحان</t>
  </si>
  <si>
    <t>اریان پور</t>
  </si>
  <si>
    <t>اصل گواهی متوسطه گواهی سلامت</t>
  </si>
  <si>
    <t xml:space="preserve">اسكندري </t>
  </si>
  <si>
    <t>اصل گواهی متوسطه ، اصل کارنامه متوسطه</t>
  </si>
  <si>
    <t>افچنگي</t>
  </si>
  <si>
    <t>اصل گواهی متوسطه  گواهی سلامت</t>
  </si>
  <si>
    <t>یکتا</t>
  </si>
  <si>
    <t>الیاسی</t>
  </si>
  <si>
    <t>اصل گواهی متوسطه ،کپی پرداخت آنلاین</t>
  </si>
  <si>
    <t>امامي</t>
  </si>
  <si>
    <t>حورا</t>
  </si>
  <si>
    <t>باشتني</t>
  </si>
  <si>
    <t>اصل گواهی متوسطه  گواهی سلامت ، تاییدیه متوسطه کپی پرداخت انلاین</t>
  </si>
  <si>
    <t>بخشیان</t>
  </si>
  <si>
    <t xml:space="preserve"> گواهی سلامت</t>
  </si>
  <si>
    <t>مهنا</t>
  </si>
  <si>
    <t>بهادریان</t>
  </si>
  <si>
    <t>اصل گواهی متوسطه</t>
  </si>
  <si>
    <t>تکمیل شد.</t>
  </si>
  <si>
    <t>بينقي</t>
  </si>
  <si>
    <t>اصل گواهی متوسطه ، کپی پرداخت انلاین</t>
  </si>
  <si>
    <t>نگین سادات</t>
  </si>
  <si>
    <t>تزرقی</t>
  </si>
  <si>
    <t xml:space="preserve">کپی پرداخت انلاین </t>
  </si>
  <si>
    <t>علي</t>
  </si>
  <si>
    <t>جمشيدي</t>
  </si>
  <si>
    <t>اصل گواهی متوسطه ، اصل کارنامه متوسطه  گواهی سلامت کپی پرداخت انلاین</t>
  </si>
  <si>
    <t>جنت ابادی</t>
  </si>
  <si>
    <t>اصل گواهی متوسطه ، اصل کارنامه متوسطه  کپی پرداخت انلاین</t>
  </si>
  <si>
    <t>فرنوش</t>
  </si>
  <si>
    <t>چشمي</t>
  </si>
  <si>
    <t>اصل گواهی متوسطه ، تاییدیه متوسطه</t>
  </si>
  <si>
    <t>سحر</t>
  </si>
  <si>
    <t>حارث ابادي</t>
  </si>
  <si>
    <t xml:space="preserve">اصل گواهی متوسطه ،  پرداخت انلاین </t>
  </si>
  <si>
    <t>سیما</t>
  </si>
  <si>
    <t>حسینی</t>
  </si>
  <si>
    <t>اصل گواهی متوسطه تاییدیه متوسطه گواهی سلامت</t>
  </si>
  <si>
    <t>حق پناه</t>
  </si>
  <si>
    <t>دادرس</t>
  </si>
  <si>
    <t xml:space="preserve"> کپی پرداخت</t>
  </si>
  <si>
    <t>اصل گواهی متوسطه ، کپی از مدرک ایثارگری</t>
  </si>
  <si>
    <t>پوريا</t>
  </si>
  <si>
    <t>ديوسالار</t>
  </si>
  <si>
    <t>زکریا</t>
  </si>
  <si>
    <t>ذاکری</t>
  </si>
  <si>
    <t>اصل گواهی متوسطه ، کپی پرداخت آنلاین</t>
  </si>
  <si>
    <t>رضائي</t>
  </si>
  <si>
    <t>اصل گواهی متوسطه ، اصل گواهی موقت متوسطه ، گواهی سلامت تاییدیه متوسطه</t>
  </si>
  <si>
    <t>پری ناز</t>
  </si>
  <si>
    <t>ریاضی</t>
  </si>
  <si>
    <t>زارع</t>
  </si>
  <si>
    <t>صالح</t>
  </si>
  <si>
    <t>سبزه کار</t>
  </si>
  <si>
    <t xml:space="preserve"> گواهی سلامت </t>
  </si>
  <si>
    <t>امیر</t>
  </si>
  <si>
    <t>شاهی</t>
  </si>
  <si>
    <r>
      <t xml:space="preserve">)، </t>
    </r>
    <r>
      <rPr>
        <b/>
        <sz val="11"/>
        <color theme="1"/>
        <rFont val="B Nazanin"/>
        <charset val="178"/>
      </rPr>
      <t>اصل گواهی متوسطه و پیش دانشگاهی و گواهی سلامت</t>
    </r>
    <r>
      <rPr>
        <sz val="11"/>
        <color theme="1"/>
        <rFont val="B Nazanin"/>
        <charset val="178"/>
      </rPr>
      <t xml:space="preserve"> بعد از صدور کارت تا فروردین ماه دیپلم</t>
    </r>
  </si>
  <si>
    <t>شهرستاني</t>
  </si>
  <si>
    <t xml:space="preserve">فرم های ثبت نامی آزمون سراسری ، اصل گواهی متوسطه </t>
  </si>
  <si>
    <t>عباسی دوغشکی</t>
  </si>
  <si>
    <t>کپی پرداخت انلاین</t>
  </si>
  <si>
    <t>سيداميرمهدي</t>
  </si>
  <si>
    <t>فاضل نيا</t>
  </si>
  <si>
    <r>
      <t xml:space="preserve">، گواهی سلامت </t>
    </r>
    <r>
      <rPr>
        <sz val="11"/>
        <color theme="1"/>
        <rFont val="B Nazanin"/>
        <charset val="178"/>
      </rPr>
      <t xml:space="preserve"> ، پرداخت انلاین</t>
    </r>
  </si>
  <si>
    <t>فرزي</t>
  </si>
  <si>
    <t xml:space="preserve">اصل گواهی متوسطه ، کپی پرداخت انلاین </t>
  </si>
  <si>
    <t>مهرانه</t>
  </si>
  <si>
    <t>فرزين منش</t>
  </si>
  <si>
    <t xml:space="preserve">اصل گواهی متوسطه ، تاییدیه متوسطه ، گواهی سلامت </t>
  </si>
  <si>
    <t>فهیمه</t>
  </si>
  <si>
    <t>فیروزآبادی مقدم</t>
  </si>
  <si>
    <t>اصل گواهی متوسطه  ، کپی پرداخت انلاین</t>
  </si>
  <si>
    <t>یاسان</t>
  </si>
  <si>
    <t>قاسمی بزدی</t>
  </si>
  <si>
    <t>قربانی</t>
  </si>
  <si>
    <t>قلعه نوئی</t>
  </si>
  <si>
    <t>قنبرزاده احمدچالي</t>
  </si>
  <si>
    <t>اصل گواهی متوسطه  ،فیش پرداخت</t>
  </si>
  <si>
    <t>كيائي تبار</t>
  </si>
  <si>
    <t xml:space="preserve">اصل گواهی متوسطه کپی پرداخت انلاین </t>
  </si>
  <si>
    <t>زینب</t>
  </si>
  <si>
    <t>کیوانلوشهرستانکی</t>
  </si>
  <si>
    <t>اصل گواهی متوسطه ، کپی پرداخت انلاین گواهی سلامت جسمانی روانی</t>
  </si>
  <si>
    <t>مینا</t>
  </si>
  <si>
    <t>محبی</t>
  </si>
  <si>
    <t>مبينا</t>
  </si>
  <si>
    <t>مشكاني</t>
  </si>
  <si>
    <t>مهران فر</t>
  </si>
  <si>
    <t>اصل گواهی متوسطه  ، گواهی سلامت پرداخت انلاین</t>
  </si>
  <si>
    <t>مينا</t>
  </si>
  <si>
    <t>نصرابادی</t>
  </si>
  <si>
    <t>اصل گواهی متوسطه ، تاییدیه متوسطه ، گواهی سلامت جسمانی روانی</t>
  </si>
  <si>
    <t>نيازي پور</t>
  </si>
  <si>
    <t>گواهی سلامت کپی پرداخت</t>
  </si>
  <si>
    <t>پسندیده</t>
  </si>
  <si>
    <t xml:space="preserve">تاییدیه متوسطه و پیش دانشگاهی ، کپی پرداخت انلاین ، </t>
  </si>
  <si>
    <t>ضیائی</t>
  </si>
  <si>
    <r>
      <t xml:space="preserve"> اصل گواهی متوسطه ، تاییدیه متوسطه، تمدید </t>
    </r>
    <r>
      <rPr>
        <b/>
        <sz val="11"/>
        <color theme="1"/>
        <rFont val="B Nazanin"/>
        <charset val="178"/>
      </rPr>
      <t>تعهد محضری</t>
    </r>
  </si>
  <si>
    <t>سیدسامان</t>
  </si>
  <si>
    <t>حجازیان</t>
  </si>
  <si>
    <t>،کپی پرداخت</t>
  </si>
  <si>
    <t>حشمتی</t>
  </si>
  <si>
    <t xml:space="preserve">فرم یک ، اصل گواهی متوسطه ، اصل کارنامه متوسطه ، اصل گواهی موفت ، تاییدیه متوسطه ، گواهی سلامت </t>
  </si>
  <si>
    <t>شمسی زاده راویزی</t>
  </si>
  <si>
    <t>صابر</t>
  </si>
  <si>
    <t>حافظ</t>
  </si>
  <si>
    <t>صفدری</t>
  </si>
  <si>
    <t xml:space="preserve"> گواهی سلامت( دی ماه )</t>
  </si>
  <si>
    <t>عارف</t>
  </si>
  <si>
    <t>کاویان</t>
  </si>
  <si>
    <t>گله داری</t>
  </si>
  <si>
    <t>احمد</t>
  </si>
  <si>
    <t>محمدحسین زادهسوجه</t>
  </si>
  <si>
    <t xml:space="preserve"> ،  کپی پرداخت انلاین</t>
  </si>
  <si>
    <t>هه ژار</t>
  </si>
  <si>
    <t>ناديا</t>
  </si>
  <si>
    <t>اصل گواهی متوسطه ، اصل کارنامه متوسطه، گواهی سلامت جسمانی روانی</t>
  </si>
  <si>
    <t>اخوان</t>
  </si>
  <si>
    <t>وجيهه</t>
  </si>
  <si>
    <t>اذري</t>
  </si>
  <si>
    <t xml:space="preserve">گواهی سلامت جسمانی </t>
  </si>
  <si>
    <t>کیانوش</t>
  </si>
  <si>
    <t>اسحاقی</t>
  </si>
  <si>
    <t>اصل گواهی متوسطه ، گواهی سلامت ، کپی شناسنامه و کارت ملی</t>
  </si>
  <si>
    <t>براتي نصري</t>
  </si>
  <si>
    <t>گواهی سلامت ، کپی پرداخت آنلاین</t>
  </si>
  <si>
    <t>عباسعلي</t>
  </si>
  <si>
    <t>بلقان ابادي</t>
  </si>
  <si>
    <t>مازیار</t>
  </si>
  <si>
    <t>بهشتی فیروزآبادی</t>
  </si>
  <si>
    <t>کپی صفحه اول شناسنامه</t>
  </si>
  <si>
    <t>عباس</t>
  </si>
  <si>
    <t>تيماچ چي</t>
  </si>
  <si>
    <t xml:space="preserve"> گواهی سلامت ، کپی مدرک ایثارگری(نامه از بنیاد شهید)</t>
  </si>
  <si>
    <t>چروئي</t>
  </si>
  <si>
    <t>كيوان</t>
  </si>
  <si>
    <t>دهقان</t>
  </si>
  <si>
    <t>دولت ابادي</t>
  </si>
  <si>
    <t xml:space="preserve">اصل گواهی متوسطه ، گواهی سلامت جسمانی ، </t>
  </si>
  <si>
    <t>سلیمانی ریش خوار</t>
  </si>
  <si>
    <t>گواهی سلامت ، کپی پرداخت</t>
  </si>
  <si>
    <t>فاطمه سادات</t>
  </si>
  <si>
    <t>طيبان</t>
  </si>
  <si>
    <t>سمانه سادات</t>
  </si>
  <si>
    <t>علوي</t>
  </si>
  <si>
    <t>تاییدیه متوسطه ، گواهی سلامت</t>
  </si>
  <si>
    <t>عايشه</t>
  </si>
  <si>
    <t>علي خاني</t>
  </si>
  <si>
    <t>فسنقري</t>
  </si>
  <si>
    <t>اصل گواهی متوسطه ، گواهی سلامت کپی پرداخت آنلاین</t>
  </si>
  <si>
    <t>شروین</t>
  </si>
  <si>
    <t>فکاراصفهانی</t>
  </si>
  <si>
    <t>اصل گواهی متوسطه گواهی سلامت ، کپی پرداخت آنلاین</t>
  </si>
  <si>
    <t>مهدا</t>
  </si>
  <si>
    <t>كيوانلو</t>
  </si>
  <si>
    <t xml:space="preserve"> ، گواهی سلامت جسمانی روانی</t>
  </si>
  <si>
    <t>هدیه</t>
  </si>
  <si>
    <t>محامدی</t>
  </si>
  <si>
    <r>
      <t xml:space="preserve">اصل گواهی متوسطه ، </t>
    </r>
    <r>
      <rPr>
        <b/>
        <sz val="11"/>
        <color theme="1"/>
        <rFont val="B Nazanin"/>
        <charset val="178"/>
      </rPr>
      <t>تاییدیه</t>
    </r>
    <r>
      <rPr>
        <sz val="11"/>
        <color theme="1"/>
        <rFont val="B Nazanin"/>
        <charset val="178"/>
      </rPr>
      <t xml:space="preserve"> </t>
    </r>
    <r>
      <rPr>
        <b/>
        <sz val="11"/>
        <color theme="1"/>
        <rFont val="B Nazanin"/>
        <charset val="178"/>
      </rPr>
      <t>متوسطه</t>
    </r>
    <r>
      <rPr>
        <sz val="11"/>
        <color theme="1"/>
        <rFont val="B Nazanin"/>
        <charset val="178"/>
      </rPr>
      <t xml:space="preserve"> ، گواهی سلامت کپی پرداخت</t>
    </r>
  </si>
  <si>
    <t>علي محمد</t>
  </si>
  <si>
    <t>مختاري</t>
  </si>
  <si>
    <r>
      <t>اصل گواهی متوسطه</t>
    </r>
    <r>
      <rPr>
        <b/>
        <sz val="11"/>
        <color theme="1"/>
        <rFont val="B Nazanin"/>
        <charset val="178"/>
      </rPr>
      <t xml:space="preserve"> ، تاییدیه متوسطه </t>
    </r>
    <r>
      <rPr>
        <sz val="11"/>
        <color theme="1"/>
        <rFont val="B Nazanin"/>
        <charset val="178"/>
      </rPr>
      <t xml:space="preserve">(معافیت تحصیلی بعد از سن 18 سال) </t>
    </r>
  </si>
  <si>
    <t>مشكات السادات</t>
  </si>
  <si>
    <t>موسوي</t>
  </si>
  <si>
    <r>
      <t xml:space="preserve">اصل گواهی متوسطه ، </t>
    </r>
    <r>
      <rPr>
        <sz val="11"/>
        <color theme="1"/>
        <rFont val="B Nazanin"/>
        <charset val="178"/>
      </rPr>
      <t>گواهی سلامت ، کپی پرداخت</t>
    </r>
  </si>
  <si>
    <t>مهزيار</t>
  </si>
  <si>
    <t>ميرحسيني</t>
  </si>
  <si>
    <t>نادي</t>
  </si>
  <si>
    <t>امين</t>
  </si>
  <si>
    <t>نگاريان</t>
  </si>
  <si>
    <t xml:space="preserve"> کپی پرداخت </t>
  </si>
  <si>
    <t>الهام</t>
  </si>
  <si>
    <t>نودهي</t>
  </si>
  <si>
    <t>، گواهی سلامت ، کپی پرداخت آنلاین</t>
  </si>
  <si>
    <t>حانيه سادات</t>
  </si>
  <si>
    <t>هاشمي</t>
  </si>
  <si>
    <t>يعقوبي</t>
  </si>
  <si>
    <t>معین</t>
  </si>
  <si>
    <t>راحله</t>
  </si>
  <si>
    <t>اشرف</t>
  </si>
  <si>
    <t>اصل گواهی متوسطه  ،کپی فیش</t>
  </si>
  <si>
    <t>حیدرآبادی</t>
  </si>
  <si>
    <t>، گواهی سلامت کپی پرداخت آنلاین</t>
  </si>
  <si>
    <t>درگاهی</t>
  </si>
  <si>
    <t xml:space="preserve"> گواهی سلامت ، </t>
  </si>
  <si>
    <t>شهرکی بوته گز</t>
  </si>
  <si>
    <t>کپی پرداخت</t>
  </si>
  <si>
    <t>شکیبا</t>
  </si>
  <si>
    <t>شوریابی</t>
  </si>
  <si>
    <t>صفحه دوم اطلاعات عمومی ، فرم شماره یک ، اصل گواهی متوسطه  کپی پرداخت آنلاین</t>
  </si>
  <si>
    <t>سبا</t>
  </si>
  <si>
    <t>شیرمحمدی رحیم آبادی</t>
  </si>
  <si>
    <t>اصل گواهی متوسطه ،کپی پرداخت</t>
  </si>
  <si>
    <t>صبا</t>
  </si>
  <si>
    <t>صبائی جعفرآبادی</t>
  </si>
  <si>
    <t>، کپی پرداخت</t>
  </si>
  <si>
    <t>نسترن</t>
  </si>
  <si>
    <t>عبدی</t>
  </si>
  <si>
    <t>كمالي</t>
  </si>
  <si>
    <t>كوشكي</t>
  </si>
  <si>
    <t>فرم شماره 1 ، اصل گواهی متوسطه ، گواهی سلامت ، فیش پرداخت</t>
  </si>
  <si>
    <t>مهدوی کلاته نو</t>
  </si>
  <si>
    <t>پوریا</t>
  </si>
  <si>
    <t>بابائی</t>
  </si>
  <si>
    <t>جعفری</t>
  </si>
  <si>
    <t xml:space="preserve"> کپی پرداخت آنلاین</t>
  </si>
  <si>
    <t>چوپانیان مقدم</t>
  </si>
  <si>
    <t>سیدنوید</t>
  </si>
  <si>
    <t>اصل گواهی متوسطه ،گواهی سلامت</t>
  </si>
  <si>
    <t>کپی پرداخت آنلاین</t>
  </si>
  <si>
    <t>رفعت برجی</t>
  </si>
  <si>
    <t>فرم شماره یک  گواهی سلامت کپی پرداخت</t>
  </si>
  <si>
    <t>محمدحسين</t>
  </si>
  <si>
    <t>كنشلو</t>
  </si>
  <si>
    <t>محمدامين</t>
  </si>
  <si>
    <t>كوه گرد</t>
  </si>
  <si>
    <t>اصل گواهی متوسطه گواهی سلامت جسمانی</t>
  </si>
  <si>
    <t>نعمتي باغستاني</t>
  </si>
  <si>
    <t>سيده فاطمه</t>
  </si>
  <si>
    <t>پورمعظمی</t>
  </si>
  <si>
    <t xml:space="preserve"> اصل کارنامه متوسطه ، تاییدیه متوسطه ، گواهی سلامت ، </t>
  </si>
  <si>
    <t>مهری دانیال</t>
  </si>
  <si>
    <t>آرمان مهر</t>
  </si>
  <si>
    <t>ایمانی</t>
  </si>
  <si>
    <t>بهرامی زنجانی</t>
  </si>
  <si>
    <t>تفقدنظافت</t>
  </si>
  <si>
    <t>فرم شماره یک و شش ، گواهی سلامت</t>
  </si>
  <si>
    <t>حسین زاده ملایوسفی</t>
  </si>
  <si>
    <t xml:space="preserve"> فرم منطقه دو</t>
  </si>
  <si>
    <t>سیدامیرحسین</t>
  </si>
  <si>
    <t>حیات الغیبی</t>
  </si>
  <si>
    <t>گواهی سلامت جسمانی روانی</t>
  </si>
  <si>
    <t>خلیفهء</t>
  </si>
  <si>
    <t>اصل کارنامه متوسطه(ضمن سال آورده)،کپی پرداخت انلاین</t>
  </si>
  <si>
    <t>صباغ زیارانی</t>
  </si>
  <si>
    <t>اصل گواهی متوسطه ، کپی پرداخت</t>
  </si>
  <si>
    <t>مریم</t>
  </si>
  <si>
    <t>صفائی</t>
  </si>
  <si>
    <t>پریا</t>
  </si>
  <si>
    <t>فتح اله دخت شکیبا</t>
  </si>
  <si>
    <t>لعل میان آبادی</t>
  </si>
  <si>
    <t>لگزیان</t>
  </si>
  <si>
    <t xml:space="preserve"> ،گواهی سلامت کپی پرداخت</t>
  </si>
  <si>
    <t>درسا</t>
  </si>
  <si>
    <t>مخدومی نیا</t>
  </si>
  <si>
    <t>اصل گواهی متوسطه ، تاییدیه متوسطه، کپی پرداخت</t>
  </si>
  <si>
    <t>مرتضی</t>
  </si>
  <si>
    <t>نهاردانی</t>
  </si>
  <si>
    <t>سیده اسماء</t>
  </si>
  <si>
    <t>هادی فر</t>
  </si>
  <si>
    <t xml:space="preserve"> تاییدیه متوسطه کپی پرداخت</t>
  </si>
  <si>
    <t>بینقی</t>
  </si>
  <si>
    <t>حسین زاده</t>
  </si>
  <si>
    <t>دیبا</t>
  </si>
  <si>
    <t>صابری</t>
  </si>
  <si>
    <t>اصل گواهی متوسطه کپی پرداخت</t>
  </si>
  <si>
    <t>تاییدیه متوسطه و تایییده پیش دانشگاهی</t>
  </si>
  <si>
    <t>قزلقارشی</t>
  </si>
  <si>
    <t>آرش</t>
  </si>
  <si>
    <t>کرداری</t>
  </si>
  <si>
    <t>اصل گواهی متوسطه ،  کپی پرداخت</t>
  </si>
  <si>
    <t>گرگین</t>
  </si>
  <si>
    <t>آیدا</t>
  </si>
  <si>
    <t>هویدائی</t>
  </si>
  <si>
    <t>آذری</t>
  </si>
  <si>
    <t>اردشیری</t>
  </si>
  <si>
    <t>تاییدیه  پیش دانشگاهی ، گواهی سلامت ، کپی مدرک ایثار ، کپی شناسنامه و کارت ملی هوشمند ، کپی پرداخت</t>
  </si>
  <si>
    <t>براتی</t>
  </si>
  <si>
    <t>رقیه</t>
  </si>
  <si>
    <t>جعفری نسب</t>
  </si>
  <si>
    <t>اصل گواهی متوسطه ، اصل گواهی موقت متوسطه ، اصل کارنامه متوسطه ، گواهی سلامت ، کپی پرداخت</t>
  </si>
  <si>
    <t>رباط سرپوشی</t>
  </si>
  <si>
    <t>زینالی خانقاه</t>
  </si>
  <si>
    <t xml:space="preserve"> اصل گواهی متوسطه ، گواهی سلامت </t>
  </si>
  <si>
    <t>عاقلی</t>
  </si>
  <si>
    <t xml:space="preserve"> اصل گواهی متوسطه </t>
  </si>
  <si>
    <t>عبداللهی سقندل</t>
  </si>
  <si>
    <t>علی زاده جوان</t>
  </si>
  <si>
    <t>اصل گواهی متوسطه ، گواهی سلامت جسمانی ، فیش پرداخت</t>
  </si>
  <si>
    <t>فرزاد</t>
  </si>
  <si>
    <t>قنبرزاده</t>
  </si>
  <si>
    <t>کرمانشاهیان</t>
  </si>
  <si>
    <t>مقدسی</t>
  </si>
  <si>
    <t>نامدار</t>
  </si>
  <si>
    <t>اصل گواهی متوسطه ، تاییدیه متوسطه ، گواهی سلامت ، فیش پرداخت</t>
  </si>
  <si>
    <t>بلقان آبادی</t>
  </si>
  <si>
    <t xml:space="preserve">اصل گواهی متوسطه ، اصل گواهی پیش دانشگاهی ، تاییدیه متوسطه ، اصل کارنامه متوسطه ، اصل کارنامه پیش دانشگاهی ، گواهی سلامت ، </t>
  </si>
  <si>
    <t>حاجی بگلو</t>
  </si>
  <si>
    <t>فائزه سادات</t>
  </si>
  <si>
    <t>حسینی مطلق</t>
  </si>
  <si>
    <t>خوش سیما</t>
  </si>
  <si>
    <t>ذکائی</t>
  </si>
  <si>
    <t>اصل گواهی متوسطه ، کپی پرداخت ، 6 قطعه عکس</t>
  </si>
  <si>
    <t>ربانی گزل آباد</t>
  </si>
  <si>
    <t>شاهرخ آبادی</t>
  </si>
  <si>
    <t>محدثه سادات</t>
  </si>
  <si>
    <t>علوی نژاد</t>
  </si>
  <si>
    <t>قدس حسن آباد</t>
  </si>
  <si>
    <t xml:space="preserve">اصل گواهی متوسطه ، تاییدیه متوسطه </t>
  </si>
  <si>
    <t>کربلائی زاده</t>
  </si>
  <si>
    <t>محمدی بایزیدی</t>
  </si>
  <si>
    <t xml:space="preserve">نقص مدرک </t>
  </si>
  <si>
    <t>پروتز</t>
  </si>
  <si>
    <t>مامایی</t>
  </si>
  <si>
    <t>علوم آز</t>
  </si>
  <si>
    <t>اتاق عمل</t>
  </si>
  <si>
    <t>پرتودرمانی</t>
  </si>
  <si>
    <t>پرتوشناسی</t>
  </si>
  <si>
    <t>مهندسی بهداشت محیط</t>
  </si>
  <si>
    <t>اصل گواهی متوسطه ، تاییدیه متوسطه ، گواهی سلامت ، مدرک ایثارگری</t>
  </si>
  <si>
    <r>
      <t xml:space="preserve">اصل گواهی متوسطه ، تاییده متوسطه ، گواهی سلامت ، کپی پرداخت ، </t>
    </r>
    <r>
      <rPr>
        <b/>
        <sz val="11"/>
        <color theme="1"/>
        <rFont val="B Nazanin"/>
        <charset val="178"/>
      </rPr>
      <t>معافیت تحصیلی( اسفند ماه اقدام شود)</t>
    </r>
  </si>
  <si>
    <t>رشته</t>
  </si>
  <si>
    <t xml:space="preserve"> گواهی سلامت ، تاییدیه متوسطه ( اصلاح شد)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</si>
</sst>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 tint="-0.1499984740745262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5" tint="0.79998168889431442"/>
      </patternFill>
    </fill>
    <fill>
      <patternFill patternType="solid">
        <fgColor theme="7" tint="0.79998168889431442"/>
        <bgColor theme="5" tint="0.59999389629810485"/>
      </patternFill>
    </fill>
    <fill>
      <patternFill patternType="solid">
        <fgColor theme="6" tint="0.79998168889431442"/>
        <bgColor theme="8" tint="0.79998168889431442"/>
      </patternFill>
    </fill>
    <fill>
      <patternFill patternType="solid">
        <fgColor theme="4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9" tint="0.79998168889431442"/>
      </patternFill>
    </fill>
    <fill>
      <patternFill patternType="solid">
        <fgColor theme="5" tint="0.59999389629810485"/>
        <bgColor theme="6" tint="0.59999389629810485"/>
      </patternFill>
    </fill>
    <fill>
      <patternFill patternType="solid">
        <fgColor theme="5" tint="0.59999389629810485"/>
        <bgColor theme="6" tint="0.79998168889431442"/>
      </patternFill>
    </fill>
    <fill>
      <patternFill patternType="solid">
        <fgColor theme="6" tint="0.59999389629810485"/>
        <bgColor theme="6" tint="0.79998168889431442"/>
      </patternFill>
    </fill>
    <fill>
      <patternFill patternType="solid">
        <fgColor theme="7" tint="0.39997558519241921"/>
        <bgColor theme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3" borderId="1" xfId="0" applyFill="1" applyBorder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5" borderId="1" xfId="0" applyFill="1" applyBorder="1"/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0" fillId="7" borderId="1" xfId="0" applyFill="1" applyBorder="1"/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right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right"/>
    </xf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right"/>
    </xf>
    <xf numFmtId="0" fontId="0" fillId="12" borderId="1" xfId="0" applyFill="1" applyBorder="1"/>
    <xf numFmtId="0" fontId="1" fillId="13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right"/>
    </xf>
    <xf numFmtId="0" fontId="1" fillId="14" borderId="1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right"/>
    </xf>
    <xf numFmtId="0" fontId="0" fillId="15" borderId="1" xfId="0" applyFill="1" applyBorder="1"/>
    <xf numFmtId="0" fontId="1" fillId="15" borderId="1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right"/>
    </xf>
    <xf numFmtId="0" fontId="1" fillId="16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right"/>
    </xf>
    <xf numFmtId="0" fontId="1" fillId="16" borderId="2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right"/>
    </xf>
    <xf numFmtId="0" fontId="1" fillId="18" borderId="1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right"/>
    </xf>
    <xf numFmtId="0" fontId="1" fillId="19" borderId="1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right"/>
    </xf>
    <xf numFmtId="0" fontId="2" fillId="2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rightToLeft="1" tabSelected="1" workbookViewId="0">
      <selection activeCell="E1" sqref="A1:E1"/>
    </sheetView>
  </sheetViews>
  <sheetFormatPr defaultRowHeight="15" x14ac:dyDescent="0.25"/>
  <cols>
    <col min="1" max="1" width="22.28515625" customWidth="1"/>
    <col min="2" max="2" width="14.42578125" customWidth="1"/>
    <col min="3" max="3" width="15.5703125" customWidth="1"/>
    <col min="4" max="4" width="22.5703125" customWidth="1"/>
    <col min="5" max="5" width="98.7109375" customWidth="1"/>
  </cols>
  <sheetData>
    <row r="1" spans="1:5" ht="19.5" x14ac:dyDescent="0.5">
      <c r="A1" s="57" t="s">
        <v>381</v>
      </c>
      <c r="B1" s="57" t="s">
        <v>0</v>
      </c>
      <c r="C1" s="57" t="s">
        <v>1</v>
      </c>
      <c r="D1" s="57" t="s">
        <v>54</v>
      </c>
      <c r="E1" s="57" t="s">
        <v>371</v>
      </c>
    </row>
    <row r="2" spans="1:5" ht="18" x14ac:dyDescent="0.45">
      <c r="A2" s="41" t="s">
        <v>60</v>
      </c>
      <c r="B2" s="54" t="str">
        <f>"1402140001"</f>
        <v>1402140001</v>
      </c>
      <c r="C2" s="54" t="s">
        <v>185</v>
      </c>
      <c r="D2" s="55" t="s">
        <v>61</v>
      </c>
      <c r="E2" s="56" t="s">
        <v>186</v>
      </c>
    </row>
    <row r="3" spans="1:5" ht="18" x14ac:dyDescent="0.45">
      <c r="A3" s="41" t="s">
        <v>60</v>
      </c>
      <c r="B3" s="42" t="str">
        <f>"1402140002"</f>
        <v>1402140002</v>
      </c>
      <c r="C3" s="42" t="s">
        <v>155</v>
      </c>
      <c r="D3" s="43" t="s">
        <v>187</v>
      </c>
      <c r="E3" s="44" t="s">
        <v>190</v>
      </c>
    </row>
    <row r="4" spans="1:5" ht="18" x14ac:dyDescent="0.45">
      <c r="A4" s="41" t="s">
        <v>60</v>
      </c>
      <c r="B4" s="54" t="str">
        <f>"1402140003"</f>
        <v>1402140003</v>
      </c>
      <c r="C4" s="54" t="s">
        <v>188</v>
      </c>
      <c r="D4" s="55" t="s">
        <v>189</v>
      </c>
      <c r="E4" s="56" t="s">
        <v>190</v>
      </c>
    </row>
    <row r="5" spans="1:5" ht="18" x14ac:dyDescent="0.45">
      <c r="A5" s="41" t="s">
        <v>60</v>
      </c>
      <c r="B5" s="54" t="str">
        <f>"1402140006"</f>
        <v>1402140006</v>
      </c>
      <c r="C5" s="54" t="s">
        <v>191</v>
      </c>
      <c r="D5" s="55" t="s">
        <v>192</v>
      </c>
      <c r="E5" s="56" t="s">
        <v>193</v>
      </c>
    </row>
    <row r="6" spans="1:5" ht="18" x14ac:dyDescent="0.45">
      <c r="A6" s="41" t="s">
        <v>60</v>
      </c>
      <c r="B6" s="42" t="str">
        <f>"1402140007"</f>
        <v>1402140007</v>
      </c>
      <c r="C6" s="42" t="s">
        <v>12</v>
      </c>
      <c r="D6" s="43" t="s">
        <v>194</v>
      </c>
      <c r="E6" s="44" t="s">
        <v>195</v>
      </c>
    </row>
    <row r="7" spans="1:5" ht="18" x14ac:dyDescent="0.45">
      <c r="A7" s="41" t="s">
        <v>60</v>
      </c>
      <c r="B7" s="54" t="str">
        <f>"1402140008"</f>
        <v>1402140008</v>
      </c>
      <c r="C7" s="54" t="s">
        <v>196</v>
      </c>
      <c r="D7" s="55" t="s">
        <v>197</v>
      </c>
      <c r="E7" s="56" t="s">
        <v>14</v>
      </c>
    </row>
    <row r="8" spans="1:5" ht="18" x14ac:dyDescent="0.45">
      <c r="A8" s="41" t="s">
        <v>60</v>
      </c>
      <c r="B8" s="42" t="str">
        <f>"1402140010"</f>
        <v>1402140010</v>
      </c>
      <c r="C8" s="42" t="s">
        <v>198</v>
      </c>
      <c r="D8" s="43" t="s">
        <v>199</v>
      </c>
      <c r="E8" s="44" t="s">
        <v>200</v>
      </c>
    </row>
    <row r="9" spans="1:5" ht="18" x14ac:dyDescent="0.45">
      <c r="A9" s="41" t="s">
        <v>60</v>
      </c>
      <c r="B9" s="54" t="str">
        <f>"1402140011"</f>
        <v>1402140011</v>
      </c>
      <c r="C9" s="54" t="s">
        <v>201</v>
      </c>
      <c r="D9" s="55" t="s">
        <v>202</v>
      </c>
      <c r="E9" s="56" t="s">
        <v>203</v>
      </c>
    </row>
    <row r="10" spans="1:5" ht="18" x14ac:dyDescent="0.45">
      <c r="A10" s="41" t="s">
        <v>60</v>
      </c>
      <c r="B10" s="42" t="str">
        <f>"1402140014"</f>
        <v>1402140014</v>
      </c>
      <c r="C10" s="42" t="s">
        <v>22</v>
      </c>
      <c r="D10" s="43" t="s">
        <v>204</v>
      </c>
      <c r="E10" s="44" t="s">
        <v>16</v>
      </c>
    </row>
    <row r="11" spans="1:5" ht="18" x14ac:dyDescent="0.45">
      <c r="A11" s="41" t="s">
        <v>60</v>
      </c>
      <c r="B11" s="54" t="str">
        <f>"1402140015"</f>
        <v>1402140015</v>
      </c>
      <c r="C11" s="54" t="s">
        <v>205</v>
      </c>
      <c r="D11" s="55" t="s">
        <v>107</v>
      </c>
      <c r="E11" s="56" t="s">
        <v>8</v>
      </c>
    </row>
    <row r="12" spans="1:5" ht="18" x14ac:dyDescent="0.45">
      <c r="A12" s="41" t="s">
        <v>60</v>
      </c>
      <c r="B12" s="42" t="str">
        <f>"1402140017"</f>
        <v>1402140017</v>
      </c>
      <c r="C12" s="42" t="s">
        <v>12</v>
      </c>
      <c r="D12" s="43" t="s">
        <v>206</v>
      </c>
      <c r="E12" s="44" t="s">
        <v>86</v>
      </c>
    </row>
    <row r="13" spans="1:5" ht="18" x14ac:dyDescent="0.45">
      <c r="A13" s="41" t="s">
        <v>60</v>
      </c>
      <c r="B13" s="54" t="str">
        <f>"1402140018"</f>
        <v>1402140018</v>
      </c>
      <c r="C13" s="54" t="s">
        <v>11</v>
      </c>
      <c r="D13" s="55" t="s">
        <v>207</v>
      </c>
      <c r="E13" s="56" t="s">
        <v>208</v>
      </c>
    </row>
    <row r="14" spans="1:5" ht="18" x14ac:dyDescent="0.45">
      <c r="A14" s="41" t="s">
        <v>60</v>
      </c>
      <c r="B14" s="42" t="str">
        <f>"1402140020"</f>
        <v>1402140020</v>
      </c>
      <c r="C14" s="42" t="s">
        <v>58</v>
      </c>
      <c r="D14" s="43" t="s">
        <v>209</v>
      </c>
      <c r="E14" s="44" t="s">
        <v>210</v>
      </c>
    </row>
    <row r="15" spans="1:5" ht="18" x14ac:dyDescent="0.45">
      <c r="A15" s="41" t="s">
        <v>60</v>
      </c>
      <c r="B15" s="54" t="str">
        <f>"1402140023"</f>
        <v>1402140023</v>
      </c>
      <c r="C15" s="54" t="s">
        <v>211</v>
      </c>
      <c r="D15" s="55" t="s">
        <v>212</v>
      </c>
      <c r="E15" s="56" t="s">
        <v>100</v>
      </c>
    </row>
    <row r="16" spans="1:5" ht="18" x14ac:dyDescent="0.45">
      <c r="A16" s="41" t="s">
        <v>60</v>
      </c>
      <c r="B16" s="42" t="str">
        <f>"1402140024"</f>
        <v>1402140024</v>
      </c>
      <c r="C16" s="42" t="s">
        <v>213</v>
      </c>
      <c r="D16" s="43" t="s">
        <v>214</v>
      </c>
      <c r="E16" s="44" t="s">
        <v>215</v>
      </c>
    </row>
    <row r="17" spans="1:5" ht="18" x14ac:dyDescent="0.45">
      <c r="A17" s="41" t="s">
        <v>60</v>
      </c>
      <c r="B17" s="54" t="str">
        <f>"1402140025"</f>
        <v>1402140025</v>
      </c>
      <c r="C17" s="54" t="s">
        <v>216</v>
      </c>
      <c r="D17" s="55" t="s">
        <v>217</v>
      </c>
      <c r="E17" s="56" t="s">
        <v>67</v>
      </c>
    </row>
    <row r="18" spans="1:5" ht="18" x14ac:dyDescent="0.45">
      <c r="A18" s="41" t="s">
        <v>60</v>
      </c>
      <c r="B18" s="42" t="str">
        <f>"1402140026"</f>
        <v>1402140026</v>
      </c>
      <c r="C18" s="42" t="s">
        <v>12</v>
      </c>
      <c r="D18" s="43" t="s">
        <v>218</v>
      </c>
      <c r="E18" s="44" t="s">
        <v>219</v>
      </c>
    </row>
    <row r="19" spans="1:5" ht="18" x14ac:dyDescent="0.45">
      <c r="A19" s="41" t="s">
        <v>60</v>
      </c>
      <c r="B19" s="54" t="str">
        <f>"1402140027"</f>
        <v>1402140027</v>
      </c>
      <c r="C19" s="54" t="s">
        <v>220</v>
      </c>
      <c r="D19" s="55" t="s">
        <v>221</v>
      </c>
      <c r="E19" s="56" t="s">
        <v>222</v>
      </c>
    </row>
    <row r="20" spans="1:5" ht="18" x14ac:dyDescent="0.45">
      <c r="A20" s="41" t="s">
        <v>60</v>
      </c>
      <c r="B20" s="42" t="str">
        <f>"1402140028"</f>
        <v>1402140028</v>
      </c>
      <c r="C20" s="42" t="s">
        <v>223</v>
      </c>
      <c r="D20" s="43" t="s">
        <v>224</v>
      </c>
      <c r="E20" s="44" t="s">
        <v>225</v>
      </c>
    </row>
    <row r="21" spans="1:5" ht="19.5" x14ac:dyDescent="0.5">
      <c r="A21" s="41" t="s">
        <v>60</v>
      </c>
      <c r="B21" s="54" t="str">
        <f>"1402140029"</f>
        <v>1402140029</v>
      </c>
      <c r="C21" s="54" t="s">
        <v>226</v>
      </c>
      <c r="D21" s="55" t="s">
        <v>227</v>
      </c>
      <c r="E21" s="56" t="s">
        <v>228</v>
      </c>
    </row>
    <row r="22" spans="1:5" ht="19.5" x14ac:dyDescent="0.5">
      <c r="A22" s="41" t="s">
        <v>60</v>
      </c>
      <c r="B22" s="42" t="str">
        <f>"1402140030"</f>
        <v>1402140030</v>
      </c>
      <c r="C22" s="42" t="s">
        <v>229</v>
      </c>
      <c r="D22" s="43" t="s">
        <v>230</v>
      </c>
      <c r="E22" s="44" t="s">
        <v>231</v>
      </c>
    </row>
    <row r="23" spans="1:5" ht="18" x14ac:dyDescent="0.45">
      <c r="A23" s="41" t="s">
        <v>60</v>
      </c>
      <c r="B23" s="54" t="str">
        <f>"1402140031"</f>
        <v>1402140031</v>
      </c>
      <c r="C23" s="54" t="s">
        <v>232</v>
      </c>
      <c r="D23" s="55" t="s">
        <v>233</v>
      </c>
      <c r="E23" s="56" t="s">
        <v>234</v>
      </c>
    </row>
    <row r="24" spans="1:5" ht="18" x14ac:dyDescent="0.45">
      <c r="A24" s="41" t="s">
        <v>60</v>
      </c>
      <c r="B24" s="42" t="str">
        <f>"1402140032"</f>
        <v>1402140032</v>
      </c>
      <c r="C24" s="42" t="s">
        <v>235</v>
      </c>
      <c r="D24" s="43" t="s">
        <v>236</v>
      </c>
      <c r="E24" s="44" t="s">
        <v>24</v>
      </c>
    </row>
    <row r="25" spans="1:5" ht="18" x14ac:dyDescent="0.45">
      <c r="A25" s="41" t="s">
        <v>60</v>
      </c>
      <c r="B25" s="54" t="str">
        <f>"1402140033"</f>
        <v>1402140033</v>
      </c>
      <c r="C25" s="42" t="s">
        <v>201</v>
      </c>
      <c r="D25" s="43" t="s">
        <v>237</v>
      </c>
      <c r="E25" s="56" t="s">
        <v>10</v>
      </c>
    </row>
    <row r="26" spans="1:5" ht="18" x14ac:dyDescent="0.45">
      <c r="A26" s="41" t="s">
        <v>60</v>
      </c>
      <c r="B26" s="42" t="str">
        <f>"1402140034"</f>
        <v>1402140034</v>
      </c>
      <c r="C26" s="42" t="s">
        <v>238</v>
      </c>
      <c r="D26" s="43" t="s">
        <v>239</v>
      </c>
      <c r="E26" s="44" t="s">
        <v>240</v>
      </c>
    </row>
    <row r="27" spans="1:5" ht="18" x14ac:dyDescent="0.45">
      <c r="A27" s="41" t="s">
        <v>60</v>
      </c>
      <c r="B27" s="54" t="str">
        <f>"1402140035"</f>
        <v>1402140035</v>
      </c>
      <c r="C27" s="54" t="s">
        <v>241</v>
      </c>
      <c r="D27" s="55" t="s">
        <v>242</v>
      </c>
      <c r="E27" s="56" t="s">
        <v>243</v>
      </c>
    </row>
    <row r="28" spans="1:5" ht="18" x14ac:dyDescent="0.45">
      <c r="A28" s="41" t="s">
        <v>60</v>
      </c>
      <c r="B28" s="42" t="str">
        <f>"1402140037"</f>
        <v>1402140037</v>
      </c>
      <c r="C28" s="42" t="s">
        <v>244</v>
      </c>
      <c r="D28" s="43" t="s">
        <v>245</v>
      </c>
      <c r="E28" s="44" t="s">
        <v>8</v>
      </c>
    </row>
    <row r="29" spans="1:5" ht="18" x14ac:dyDescent="0.45">
      <c r="A29" s="41" t="s">
        <v>60</v>
      </c>
      <c r="B29" s="42" t="str">
        <f>"1402140039"</f>
        <v>1402140039</v>
      </c>
      <c r="C29" s="42" t="s">
        <v>22</v>
      </c>
      <c r="D29" s="43" t="s">
        <v>246</v>
      </c>
      <c r="E29" s="44" t="s">
        <v>17</v>
      </c>
    </row>
    <row r="30" spans="1:5" ht="18" x14ac:dyDescent="0.45">
      <c r="A30" s="41" t="s">
        <v>60</v>
      </c>
      <c r="B30" s="54">
        <v>1402140040</v>
      </c>
      <c r="C30" s="54" t="s">
        <v>247</v>
      </c>
      <c r="D30" s="55" t="s">
        <v>114</v>
      </c>
      <c r="E30" s="56" t="s">
        <v>382</v>
      </c>
    </row>
    <row r="31" spans="1:5" ht="18" x14ac:dyDescent="0.45">
      <c r="A31" s="5" t="s">
        <v>373</v>
      </c>
      <c r="B31" s="48" t="str">
        <f>"1402125003"</f>
        <v>1402125003</v>
      </c>
      <c r="C31" s="48" t="s">
        <v>248</v>
      </c>
      <c r="D31" s="49" t="s">
        <v>249</v>
      </c>
      <c r="E31" s="50" t="s">
        <v>250</v>
      </c>
    </row>
    <row r="32" spans="1:5" ht="18" x14ac:dyDescent="0.45">
      <c r="A32" s="5" t="s">
        <v>373</v>
      </c>
      <c r="B32" s="51" t="str">
        <f>"1402125005"</f>
        <v>1402125005</v>
      </c>
      <c r="C32" s="51" t="s">
        <v>20</v>
      </c>
      <c r="D32" s="52" t="s">
        <v>251</v>
      </c>
      <c r="E32" s="53" t="s">
        <v>252</v>
      </c>
    </row>
    <row r="33" spans="1:5" ht="18" x14ac:dyDescent="0.45">
      <c r="A33" s="5" t="s">
        <v>373</v>
      </c>
      <c r="B33" s="48" t="str">
        <f>"1402125006"</f>
        <v>1402125006</v>
      </c>
      <c r="C33" s="48" t="s">
        <v>4</v>
      </c>
      <c r="D33" s="49" t="s">
        <v>253</v>
      </c>
      <c r="E33" s="50" t="s">
        <v>254</v>
      </c>
    </row>
    <row r="34" spans="1:5" ht="18" x14ac:dyDescent="0.45">
      <c r="A34" s="5" t="s">
        <v>373</v>
      </c>
      <c r="B34" s="48" t="str">
        <f>"1402125009"</f>
        <v>1402125009</v>
      </c>
      <c r="C34" s="48" t="s">
        <v>7</v>
      </c>
      <c r="D34" s="49" t="s">
        <v>255</v>
      </c>
      <c r="E34" s="50" t="s">
        <v>256</v>
      </c>
    </row>
    <row r="35" spans="1:5" ht="18" x14ac:dyDescent="0.45">
      <c r="A35" s="5" t="s">
        <v>373</v>
      </c>
      <c r="B35" s="51" t="str">
        <f>"1402125010"</f>
        <v>1402125010</v>
      </c>
      <c r="C35" s="51" t="s">
        <v>257</v>
      </c>
      <c r="D35" s="52" t="s">
        <v>258</v>
      </c>
      <c r="E35" s="53" t="s">
        <v>259</v>
      </c>
    </row>
    <row r="36" spans="1:5" ht="18" x14ac:dyDescent="0.45">
      <c r="A36" s="5" t="s">
        <v>373</v>
      </c>
      <c r="B36" s="48" t="str">
        <f>"1402125012"</f>
        <v>1402125012</v>
      </c>
      <c r="C36" s="48" t="s">
        <v>260</v>
      </c>
      <c r="D36" s="49" t="s">
        <v>261</v>
      </c>
      <c r="E36" s="50" t="s">
        <v>262</v>
      </c>
    </row>
    <row r="37" spans="1:5" ht="18" x14ac:dyDescent="0.45">
      <c r="A37" s="5" t="s">
        <v>373</v>
      </c>
      <c r="B37" s="51" t="str">
        <f>"1402125014"</f>
        <v>1402125014</v>
      </c>
      <c r="C37" s="51" t="s">
        <v>263</v>
      </c>
      <c r="D37" s="52" t="s">
        <v>264</v>
      </c>
      <c r="E37" s="53" t="s">
        <v>265</v>
      </c>
    </row>
    <row r="38" spans="1:5" ht="18" x14ac:dyDescent="0.45">
      <c r="A38" s="5" t="s">
        <v>373</v>
      </c>
      <c r="B38" s="48" t="str">
        <f>"1402125015"</f>
        <v>1402125015</v>
      </c>
      <c r="C38" s="48" t="s">
        <v>266</v>
      </c>
      <c r="D38" s="49" t="s">
        <v>267</v>
      </c>
      <c r="E38" s="50" t="s">
        <v>53</v>
      </c>
    </row>
    <row r="39" spans="1:5" ht="18" x14ac:dyDescent="0.45">
      <c r="A39" s="5" t="s">
        <v>373</v>
      </c>
      <c r="B39" s="48" t="str">
        <f>"1402125018"</f>
        <v>1402125018</v>
      </c>
      <c r="C39" s="48" t="s">
        <v>12</v>
      </c>
      <c r="D39" s="49" t="s">
        <v>268</v>
      </c>
      <c r="E39" s="50" t="s">
        <v>195</v>
      </c>
    </row>
    <row r="40" spans="1:5" ht="18" x14ac:dyDescent="0.45">
      <c r="A40" s="5" t="s">
        <v>373</v>
      </c>
      <c r="B40" s="51" t="str">
        <f>"1402125019"</f>
        <v>1402125019</v>
      </c>
      <c r="C40" s="51" t="s">
        <v>6</v>
      </c>
      <c r="D40" s="52" t="s">
        <v>269</v>
      </c>
      <c r="E40" s="53" t="s">
        <v>270</v>
      </c>
    </row>
    <row r="41" spans="1:5" ht="18" x14ac:dyDescent="0.45">
      <c r="A41" s="5" t="s">
        <v>373</v>
      </c>
      <c r="B41" s="48" t="str">
        <f>"1402125021"</f>
        <v>1402125021</v>
      </c>
      <c r="C41" s="48" t="s">
        <v>20</v>
      </c>
      <c r="D41" s="49" t="s">
        <v>271</v>
      </c>
      <c r="E41" s="50" t="s">
        <v>83</v>
      </c>
    </row>
    <row r="42" spans="1:5" ht="18" x14ac:dyDescent="0.45">
      <c r="A42" s="41" t="s">
        <v>374</v>
      </c>
      <c r="B42" s="42" t="str">
        <f>"1402145004"</f>
        <v>1402145004</v>
      </c>
      <c r="C42" s="42" t="s">
        <v>272</v>
      </c>
      <c r="D42" s="43" t="s">
        <v>273</v>
      </c>
      <c r="E42" s="44" t="s">
        <v>8</v>
      </c>
    </row>
    <row r="43" spans="1:5" ht="18" x14ac:dyDescent="0.45">
      <c r="A43" s="41" t="s">
        <v>374</v>
      </c>
      <c r="B43" s="42" t="str">
        <f>"1402145007"</f>
        <v>1402145007</v>
      </c>
      <c r="C43" s="42" t="s">
        <v>21</v>
      </c>
      <c r="D43" s="43" t="s">
        <v>274</v>
      </c>
      <c r="E43" s="44" t="s">
        <v>275</v>
      </c>
    </row>
    <row r="44" spans="1:5" ht="18" x14ac:dyDescent="0.45">
      <c r="A44" s="41" t="s">
        <v>374</v>
      </c>
      <c r="B44" s="45" t="str">
        <f>"1402145010"</f>
        <v>1402145010</v>
      </c>
      <c r="C44" s="45" t="s">
        <v>20</v>
      </c>
      <c r="D44" s="43" t="s">
        <v>276</v>
      </c>
      <c r="E44" s="46" t="s">
        <v>115</v>
      </c>
    </row>
    <row r="45" spans="1:5" ht="18" x14ac:dyDescent="0.45">
      <c r="A45" s="41" t="s">
        <v>374</v>
      </c>
      <c r="B45" s="42" t="str">
        <f>"1402145011"</f>
        <v>1402145011</v>
      </c>
      <c r="C45" s="42" t="s">
        <v>277</v>
      </c>
      <c r="D45" s="43" t="s">
        <v>105</v>
      </c>
      <c r="E45" s="44" t="s">
        <v>278</v>
      </c>
    </row>
    <row r="46" spans="1:5" ht="18" x14ac:dyDescent="0.45">
      <c r="A46" s="41" t="s">
        <v>374</v>
      </c>
      <c r="B46" s="45" t="str">
        <f>"1402145013"</f>
        <v>1402145013</v>
      </c>
      <c r="C46" s="45" t="s">
        <v>12</v>
      </c>
      <c r="D46" s="47" t="s">
        <v>251</v>
      </c>
      <c r="E46" s="46" t="s">
        <v>279</v>
      </c>
    </row>
    <row r="47" spans="1:5" ht="18" x14ac:dyDescent="0.45">
      <c r="A47" s="41" t="s">
        <v>374</v>
      </c>
      <c r="B47" s="42" t="str">
        <f>"1402145014"</f>
        <v>1402145014</v>
      </c>
      <c r="C47" s="42" t="s">
        <v>36</v>
      </c>
      <c r="D47" s="43" t="s">
        <v>56</v>
      </c>
      <c r="E47" s="44" t="s">
        <v>17</v>
      </c>
    </row>
    <row r="48" spans="1:5" ht="18" x14ac:dyDescent="0.45">
      <c r="A48" s="41" t="s">
        <v>374</v>
      </c>
      <c r="B48" s="45" t="str">
        <f>"1402145015"</f>
        <v>1402145015</v>
      </c>
      <c r="C48" s="45" t="s">
        <v>226</v>
      </c>
      <c r="D48" s="47" t="s">
        <v>280</v>
      </c>
      <c r="E48" s="46" t="s">
        <v>281</v>
      </c>
    </row>
    <row r="49" spans="1:5" ht="18" x14ac:dyDescent="0.45">
      <c r="A49" s="41" t="s">
        <v>374</v>
      </c>
      <c r="B49" s="42" t="str">
        <f>"1402145020"</f>
        <v>1402145020</v>
      </c>
      <c r="C49" s="42" t="s">
        <v>282</v>
      </c>
      <c r="D49" s="43" t="s">
        <v>283</v>
      </c>
      <c r="E49" s="44" t="s">
        <v>39</v>
      </c>
    </row>
    <row r="50" spans="1:5" ht="18" x14ac:dyDescent="0.45">
      <c r="A50" s="41" t="s">
        <v>374</v>
      </c>
      <c r="B50" s="45" t="str">
        <f>"1402145021"</f>
        <v>1402145021</v>
      </c>
      <c r="C50" s="45" t="s">
        <v>284</v>
      </c>
      <c r="D50" s="47" t="s">
        <v>285</v>
      </c>
      <c r="E50" s="46" t="s">
        <v>286</v>
      </c>
    </row>
    <row r="51" spans="1:5" ht="18" x14ac:dyDescent="0.45">
      <c r="A51" s="41" t="s">
        <v>374</v>
      </c>
      <c r="B51" s="45" t="str">
        <f>"1402145024"</f>
        <v>1402145024</v>
      </c>
      <c r="C51" s="45" t="s">
        <v>159</v>
      </c>
      <c r="D51" s="47" t="s">
        <v>287</v>
      </c>
      <c r="E51" s="46" t="s">
        <v>256</v>
      </c>
    </row>
    <row r="52" spans="1:5" ht="18" x14ac:dyDescent="0.45">
      <c r="A52" s="41" t="s">
        <v>374</v>
      </c>
      <c r="B52" s="42" t="str">
        <f>"1402145026"</f>
        <v>1402145026</v>
      </c>
      <c r="C52" s="42" t="s">
        <v>288</v>
      </c>
      <c r="D52" s="43" t="s">
        <v>245</v>
      </c>
      <c r="E52" s="44" t="s">
        <v>16</v>
      </c>
    </row>
    <row r="53" spans="1:5" ht="18" x14ac:dyDescent="0.45">
      <c r="A53" s="41" t="s">
        <v>374</v>
      </c>
      <c r="B53" s="45">
        <v>1402145027</v>
      </c>
      <c r="C53" s="45" t="s">
        <v>36</v>
      </c>
      <c r="D53" s="47" t="s">
        <v>289</v>
      </c>
      <c r="E53" s="46" t="s">
        <v>290</v>
      </c>
    </row>
    <row r="54" spans="1:5" ht="18" x14ac:dyDescent="0.45">
      <c r="A54" s="41" t="s">
        <v>374</v>
      </c>
      <c r="B54" s="42">
        <v>1402145028</v>
      </c>
      <c r="C54" s="42" t="s">
        <v>9</v>
      </c>
      <c r="D54" s="43" t="s">
        <v>291</v>
      </c>
      <c r="E54" s="44" t="s">
        <v>379</v>
      </c>
    </row>
    <row r="55" spans="1:5" ht="18" x14ac:dyDescent="0.45">
      <c r="A55" s="34" t="s">
        <v>375</v>
      </c>
      <c r="B55" s="35" t="str">
        <f>"1402184001"</f>
        <v>1402184001</v>
      </c>
      <c r="C55" s="35" t="s">
        <v>272</v>
      </c>
      <c r="D55" s="36" t="s">
        <v>292</v>
      </c>
      <c r="E55" s="37" t="s">
        <v>83</v>
      </c>
    </row>
    <row r="56" spans="1:5" ht="18" x14ac:dyDescent="0.45">
      <c r="A56" s="34" t="s">
        <v>375</v>
      </c>
      <c r="B56" s="38" t="str">
        <f>"1402184002"</f>
        <v>1402184002</v>
      </c>
      <c r="C56" s="38" t="s">
        <v>4</v>
      </c>
      <c r="D56" s="39" t="s">
        <v>293</v>
      </c>
      <c r="E56" s="40" t="s">
        <v>18</v>
      </c>
    </row>
    <row r="57" spans="1:5" ht="18" x14ac:dyDescent="0.45">
      <c r="A57" s="34" t="s">
        <v>375</v>
      </c>
      <c r="B57" s="35" t="str">
        <f>"1402184003"</f>
        <v>1402184003</v>
      </c>
      <c r="C57" s="35" t="s">
        <v>31</v>
      </c>
      <c r="D57" s="36" t="s">
        <v>294</v>
      </c>
      <c r="E57" s="37" t="s">
        <v>8</v>
      </c>
    </row>
    <row r="58" spans="1:5" ht="18" x14ac:dyDescent="0.45">
      <c r="A58" s="34" t="s">
        <v>375</v>
      </c>
      <c r="B58" s="38" t="str">
        <f>"1402184005"</f>
        <v>1402184005</v>
      </c>
      <c r="C58" s="38" t="s">
        <v>12</v>
      </c>
      <c r="D58" s="39" t="s">
        <v>295</v>
      </c>
      <c r="E58" s="40" t="s">
        <v>296</v>
      </c>
    </row>
    <row r="59" spans="1:5" ht="18" x14ac:dyDescent="0.45">
      <c r="A59" s="34" t="s">
        <v>375</v>
      </c>
      <c r="B59" s="35" t="str">
        <f>"1402184006"</f>
        <v>1402184006</v>
      </c>
      <c r="C59" s="35" t="s">
        <v>49</v>
      </c>
      <c r="D59" s="36" t="s">
        <v>297</v>
      </c>
      <c r="E59" s="37" t="s">
        <v>298</v>
      </c>
    </row>
    <row r="60" spans="1:5" ht="18" x14ac:dyDescent="0.45">
      <c r="A60" s="34" t="s">
        <v>375</v>
      </c>
      <c r="B60" s="38" t="str">
        <f>"1402184007"</f>
        <v>1402184007</v>
      </c>
      <c r="C60" s="38" t="s">
        <v>299</v>
      </c>
      <c r="D60" s="39" t="s">
        <v>300</v>
      </c>
      <c r="E60" s="40" t="s">
        <v>301</v>
      </c>
    </row>
    <row r="61" spans="1:5" ht="18" x14ac:dyDescent="0.45">
      <c r="A61" s="34" t="s">
        <v>375</v>
      </c>
      <c r="B61" s="35" t="str">
        <f>"1402184008"</f>
        <v>1402184008</v>
      </c>
      <c r="C61" s="35" t="s">
        <v>12</v>
      </c>
      <c r="D61" s="36" t="s">
        <v>302</v>
      </c>
      <c r="E61" s="37" t="s">
        <v>303</v>
      </c>
    </row>
    <row r="62" spans="1:5" ht="18" x14ac:dyDescent="0.45">
      <c r="A62" s="34" t="s">
        <v>375</v>
      </c>
      <c r="B62" s="38" t="str">
        <f>"1402184012"</f>
        <v>1402184012</v>
      </c>
      <c r="C62" s="38" t="s">
        <v>41</v>
      </c>
      <c r="D62" s="39" t="s">
        <v>304</v>
      </c>
      <c r="E62" s="40" t="s">
        <v>305</v>
      </c>
    </row>
    <row r="63" spans="1:5" ht="18" x14ac:dyDescent="0.45">
      <c r="A63" s="34" t="s">
        <v>375</v>
      </c>
      <c r="B63" s="35" t="str">
        <f>"1402184013"</f>
        <v>1402184013</v>
      </c>
      <c r="C63" s="35" t="s">
        <v>306</v>
      </c>
      <c r="D63" s="36" t="s">
        <v>307</v>
      </c>
      <c r="E63" s="37" t="s">
        <v>8</v>
      </c>
    </row>
    <row r="64" spans="1:5" ht="18" x14ac:dyDescent="0.45">
      <c r="A64" s="34" t="s">
        <v>375</v>
      </c>
      <c r="B64" s="35" t="str">
        <f>"1402184016"</f>
        <v>1402184016</v>
      </c>
      <c r="C64" s="35" t="s">
        <v>308</v>
      </c>
      <c r="D64" s="36" t="s">
        <v>309</v>
      </c>
      <c r="E64" s="37" t="s">
        <v>83</v>
      </c>
    </row>
    <row r="65" spans="1:5" ht="18" x14ac:dyDescent="0.45">
      <c r="A65" s="34" t="s">
        <v>375</v>
      </c>
      <c r="B65" s="38" t="str">
        <f>"1402184018"</f>
        <v>1402184018</v>
      </c>
      <c r="C65" s="38" t="s">
        <v>40</v>
      </c>
      <c r="D65" s="39" t="s">
        <v>310</v>
      </c>
      <c r="E65" s="40" t="s">
        <v>123</v>
      </c>
    </row>
    <row r="66" spans="1:5" ht="18" x14ac:dyDescent="0.45">
      <c r="A66" s="34" t="s">
        <v>375</v>
      </c>
      <c r="B66" s="35" t="str">
        <f>"1402184019"</f>
        <v>1402184019</v>
      </c>
      <c r="C66" s="35" t="s">
        <v>52</v>
      </c>
      <c r="D66" s="36" t="s">
        <v>311</v>
      </c>
      <c r="E66" s="37" t="s">
        <v>312</v>
      </c>
    </row>
    <row r="67" spans="1:5" ht="18" x14ac:dyDescent="0.45">
      <c r="A67" s="34" t="s">
        <v>375</v>
      </c>
      <c r="B67" s="38" t="str">
        <f>"1402184020"</f>
        <v>1402184020</v>
      </c>
      <c r="C67" s="38" t="s">
        <v>313</v>
      </c>
      <c r="D67" s="39" t="s">
        <v>314</v>
      </c>
      <c r="E67" s="40" t="s">
        <v>315</v>
      </c>
    </row>
    <row r="68" spans="1:5" ht="18" x14ac:dyDescent="0.45">
      <c r="A68" s="34" t="s">
        <v>375</v>
      </c>
      <c r="B68" s="38" t="str">
        <f>"1402184024"</f>
        <v>1402184024</v>
      </c>
      <c r="C68" s="38" t="s">
        <v>316</v>
      </c>
      <c r="D68" s="39" t="s">
        <v>317</v>
      </c>
      <c r="E68" s="40" t="s">
        <v>123</v>
      </c>
    </row>
    <row r="69" spans="1:5" ht="18" x14ac:dyDescent="0.45">
      <c r="A69" s="34" t="s">
        <v>375</v>
      </c>
      <c r="B69" s="35" t="str">
        <f>"1402184025"</f>
        <v>1402184025</v>
      </c>
      <c r="C69" s="35" t="s">
        <v>318</v>
      </c>
      <c r="D69" s="36" t="s">
        <v>319</v>
      </c>
      <c r="E69" s="37" t="s">
        <v>320</v>
      </c>
    </row>
    <row r="70" spans="1:5" ht="18" x14ac:dyDescent="0.45">
      <c r="A70" s="1" t="s">
        <v>376</v>
      </c>
      <c r="B70" s="2" t="str">
        <f>"1402127003"</f>
        <v>1402127003</v>
      </c>
      <c r="C70" s="2" t="s">
        <v>57</v>
      </c>
      <c r="D70" s="3" t="s">
        <v>321</v>
      </c>
      <c r="E70" s="4" t="s">
        <v>67</v>
      </c>
    </row>
    <row r="71" spans="1:5" ht="18" x14ac:dyDescent="0.45">
      <c r="A71" s="1" t="s">
        <v>376</v>
      </c>
      <c r="B71" s="2" t="str">
        <f>"1402127006"</f>
        <v>1402127006</v>
      </c>
      <c r="C71" s="2" t="s">
        <v>150</v>
      </c>
      <c r="D71" s="3" t="s">
        <v>322</v>
      </c>
      <c r="E71" s="4" t="s">
        <v>83</v>
      </c>
    </row>
    <row r="72" spans="1:5" ht="18" x14ac:dyDescent="0.45">
      <c r="A72" s="1" t="s">
        <v>376</v>
      </c>
      <c r="B72" s="2" t="str">
        <f>"1402127010"</f>
        <v>1402127010</v>
      </c>
      <c r="C72" s="2" t="s">
        <v>55</v>
      </c>
      <c r="D72" s="3" t="s">
        <v>323</v>
      </c>
      <c r="E72" s="4" t="s">
        <v>301</v>
      </c>
    </row>
    <row r="73" spans="1:5" ht="18" x14ac:dyDescent="0.45">
      <c r="A73" s="1" t="s">
        <v>376</v>
      </c>
      <c r="B73" s="31" t="str">
        <f>"1402127011"</f>
        <v>1402127011</v>
      </c>
      <c r="C73" s="31" t="s">
        <v>21</v>
      </c>
      <c r="D73" s="32" t="s">
        <v>120</v>
      </c>
      <c r="E73" s="33" t="s">
        <v>50</v>
      </c>
    </row>
    <row r="74" spans="1:5" ht="18" x14ac:dyDescent="0.45">
      <c r="A74" s="1" t="s">
        <v>376</v>
      </c>
      <c r="B74" s="2" t="str">
        <f>"1402127014"</f>
        <v>1402127014</v>
      </c>
      <c r="C74" s="2" t="s">
        <v>15</v>
      </c>
      <c r="D74" s="3" t="s">
        <v>324</v>
      </c>
      <c r="E74" s="4" t="s">
        <v>325</v>
      </c>
    </row>
    <row r="75" spans="1:5" ht="18" x14ac:dyDescent="0.45">
      <c r="A75" s="1" t="s">
        <v>376</v>
      </c>
      <c r="B75" s="31" t="str">
        <f>"1402127018"</f>
        <v>1402127018</v>
      </c>
      <c r="C75" s="31" t="s">
        <v>37</v>
      </c>
      <c r="D75" s="32" t="s">
        <v>43</v>
      </c>
      <c r="E75" s="33" t="s">
        <v>326</v>
      </c>
    </row>
    <row r="76" spans="1:5" ht="19.5" x14ac:dyDescent="0.5">
      <c r="A76" s="1" t="s">
        <v>376</v>
      </c>
      <c r="B76" s="2" t="str">
        <f>"1402127020"</f>
        <v>1402127020</v>
      </c>
      <c r="C76" s="2" t="s">
        <v>5</v>
      </c>
      <c r="D76" s="3" t="s">
        <v>327</v>
      </c>
      <c r="E76" s="4" t="s">
        <v>380</v>
      </c>
    </row>
    <row r="77" spans="1:5" ht="18" x14ac:dyDescent="0.45">
      <c r="A77" s="1" t="s">
        <v>376</v>
      </c>
      <c r="B77" s="31" t="str">
        <f>"1402127021"</f>
        <v>1402127021</v>
      </c>
      <c r="C77" s="31" t="s">
        <v>328</v>
      </c>
      <c r="D77" s="32" t="s">
        <v>329</v>
      </c>
      <c r="E77" s="33" t="s">
        <v>330</v>
      </c>
    </row>
    <row r="78" spans="1:5" ht="18" x14ac:dyDescent="0.45">
      <c r="A78" s="1" t="s">
        <v>376</v>
      </c>
      <c r="B78" s="2" t="str">
        <f>"1402127022"</f>
        <v>1402127022</v>
      </c>
      <c r="C78" s="2" t="s">
        <v>29</v>
      </c>
      <c r="D78" s="3" t="s">
        <v>331</v>
      </c>
      <c r="E78" s="4" t="s">
        <v>109</v>
      </c>
    </row>
    <row r="79" spans="1:5" ht="18" x14ac:dyDescent="0.45">
      <c r="A79" s="1" t="s">
        <v>376</v>
      </c>
      <c r="B79" s="2" t="str">
        <f>"1402127025"</f>
        <v>1402127025</v>
      </c>
      <c r="C79" s="2" t="s">
        <v>332</v>
      </c>
      <c r="D79" s="3" t="s">
        <v>333</v>
      </c>
      <c r="E79" s="4" t="s">
        <v>86</v>
      </c>
    </row>
    <row r="80" spans="1:5" ht="18" x14ac:dyDescent="0.45">
      <c r="A80" s="1" t="s">
        <v>376</v>
      </c>
      <c r="B80" s="31">
        <v>1402127027</v>
      </c>
      <c r="C80" s="31" t="s">
        <v>36</v>
      </c>
      <c r="D80" s="32" t="s">
        <v>56</v>
      </c>
      <c r="E80" s="33" t="s">
        <v>83</v>
      </c>
    </row>
    <row r="81" spans="1:5" ht="18" x14ac:dyDescent="0.45">
      <c r="A81" s="5" t="s">
        <v>377</v>
      </c>
      <c r="B81" s="6" t="str">
        <f>"1402126002"</f>
        <v>1402126002</v>
      </c>
      <c r="C81" s="6" t="s">
        <v>306</v>
      </c>
      <c r="D81" s="7" t="s">
        <v>334</v>
      </c>
      <c r="E81" s="11" t="s">
        <v>67</v>
      </c>
    </row>
    <row r="82" spans="1:5" ht="18" x14ac:dyDescent="0.45">
      <c r="A82" s="5" t="s">
        <v>377</v>
      </c>
      <c r="B82" s="9" t="str">
        <f>"1402126003"</f>
        <v>1402126003</v>
      </c>
      <c r="C82" s="9" t="s">
        <v>150</v>
      </c>
      <c r="D82" s="10" t="s">
        <v>335</v>
      </c>
      <c r="E82" s="11" t="s">
        <v>336</v>
      </c>
    </row>
    <row r="83" spans="1:5" ht="18" x14ac:dyDescent="0.45">
      <c r="A83" s="5" t="s">
        <v>377</v>
      </c>
      <c r="B83" s="9" t="str">
        <f>"1402126005"</f>
        <v>1402126005</v>
      </c>
      <c r="C83" s="9" t="s">
        <v>316</v>
      </c>
      <c r="D83" s="10" t="s">
        <v>337</v>
      </c>
      <c r="E83" s="11" t="s">
        <v>83</v>
      </c>
    </row>
    <row r="84" spans="1:5" ht="18" x14ac:dyDescent="0.45">
      <c r="A84" s="5" t="s">
        <v>377</v>
      </c>
      <c r="B84" s="6" t="str">
        <f>"1402126006"</f>
        <v>1402126006</v>
      </c>
      <c r="C84" s="6" t="s">
        <v>338</v>
      </c>
      <c r="D84" s="7" t="s">
        <v>339</v>
      </c>
      <c r="E84" s="8" t="s">
        <v>340</v>
      </c>
    </row>
    <row r="85" spans="1:5" ht="18" x14ac:dyDescent="0.45">
      <c r="A85" s="5" t="s">
        <v>377</v>
      </c>
      <c r="B85" s="9" t="str">
        <f>"1402126008"</f>
        <v>1402126008</v>
      </c>
      <c r="C85" s="9" t="s">
        <v>47</v>
      </c>
      <c r="D85" s="10" t="s">
        <v>341</v>
      </c>
      <c r="E85" s="11" t="s">
        <v>17</v>
      </c>
    </row>
    <row r="86" spans="1:5" ht="18" x14ac:dyDescent="0.45">
      <c r="A86" s="5" t="s">
        <v>377</v>
      </c>
      <c r="B86" s="6" t="str">
        <f>"1402126011"</f>
        <v>1402126011</v>
      </c>
      <c r="C86" s="6" t="s">
        <v>36</v>
      </c>
      <c r="D86" s="7" t="s">
        <v>342</v>
      </c>
      <c r="E86" s="8" t="s">
        <v>343</v>
      </c>
    </row>
    <row r="87" spans="1:5" ht="18" x14ac:dyDescent="0.45">
      <c r="A87" s="5" t="s">
        <v>377</v>
      </c>
      <c r="B87" s="9" t="str">
        <f>"1402126013"</f>
        <v>1402126013</v>
      </c>
      <c r="C87" s="9" t="s">
        <v>6</v>
      </c>
      <c r="D87" s="10" t="s">
        <v>344</v>
      </c>
      <c r="E87" s="11" t="s">
        <v>345</v>
      </c>
    </row>
    <row r="88" spans="1:5" ht="18" x14ac:dyDescent="0.45">
      <c r="A88" s="5" t="s">
        <v>377</v>
      </c>
      <c r="B88" s="6" t="str">
        <f>"1402126014"</f>
        <v>1402126014</v>
      </c>
      <c r="C88" s="6" t="s">
        <v>36</v>
      </c>
      <c r="D88" s="7" t="s">
        <v>346</v>
      </c>
      <c r="E88" s="8" t="s">
        <v>50</v>
      </c>
    </row>
    <row r="89" spans="1:5" ht="18" x14ac:dyDescent="0.45">
      <c r="A89" s="5" t="s">
        <v>377</v>
      </c>
      <c r="B89" s="6" t="str">
        <f>"1402126016"</f>
        <v>1402126016</v>
      </c>
      <c r="C89" s="6" t="s">
        <v>48</v>
      </c>
      <c r="D89" s="7" t="s">
        <v>347</v>
      </c>
      <c r="E89" s="8" t="s">
        <v>348</v>
      </c>
    </row>
    <row r="90" spans="1:5" ht="18" x14ac:dyDescent="0.45">
      <c r="A90" s="5" t="s">
        <v>377</v>
      </c>
      <c r="B90" s="9" t="str">
        <f>"1402126019"</f>
        <v>1402126019</v>
      </c>
      <c r="C90" s="9" t="s">
        <v>349</v>
      </c>
      <c r="D90" s="10" t="s">
        <v>350</v>
      </c>
      <c r="E90" s="11" t="s">
        <v>8</v>
      </c>
    </row>
    <row r="91" spans="1:5" ht="18" x14ac:dyDescent="0.45">
      <c r="A91" s="5" t="s">
        <v>377</v>
      </c>
      <c r="B91" s="6" t="str">
        <f>"1402126020"</f>
        <v>1402126020</v>
      </c>
      <c r="C91" s="6" t="s">
        <v>31</v>
      </c>
      <c r="D91" s="7" t="s">
        <v>351</v>
      </c>
      <c r="E91" s="8" t="s">
        <v>123</v>
      </c>
    </row>
    <row r="92" spans="1:5" ht="18" x14ac:dyDescent="0.45">
      <c r="A92" s="5" t="s">
        <v>377</v>
      </c>
      <c r="B92" s="6" t="str">
        <f>"1402126022"</f>
        <v>1402126022</v>
      </c>
      <c r="C92" s="6" t="s">
        <v>46</v>
      </c>
      <c r="D92" s="7" t="s">
        <v>352</v>
      </c>
      <c r="E92" s="8" t="s">
        <v>305</v>
      </c>
    </row>
    <row r="93" spans="1:5" ht="18" x14ac:dyDescent="0.45">
      <c r="A93" s="5" t="s">
        <v>377</v>
      </c>
      <c r="B93" s="9" t="str">
        <f>"1402126023"</f>
        <v>1402126023</v>
      </c>
      <c r="C93" s="9" t="s">
        <v>12</v>
      </c>
      <c r="D93" s="10" t="s">
        <v>353</v>
      </c>
      <c r="E93" s="11" t="s">
        <v>354</v>
      </c>
    </row>
    <row r="94" spans="1:5" ht="18" x14ac:dyDescent="0.45">
      <c r="A94" s="12" t="s">
        <v>378</v>
      </c>
      <c r="B94" s="28" t="str">
        <f>"1402192005"</f>
        <v>1402192005</v>
      </c>
      <c r="C94" s="28" t="s">
        <v>338</v>
      </c>
      <c r="D94" s="29" t="s">
        <v>355</v>
      </c>
      <c r="E94" s="30" t="s">
        <v>356</v>
      </c>
    </row>
    <row r="95" spans="1:5" ht="18" x14ac:dyDescent="0.45">
      <c r="A95" s="12" t="s">
        <v>378</v>
      </c>
      <c r="B95" s="16" t="str">
        <f>"1402192008"</f>
        <v>1402192008</v>
      </c>
      <c r="C95" s="16" t="s">
        <v>12</v>
      </c>
      <c r="D95" s="17" t="s">
        <v>357</v>
      </c>
      <c r="E95" s="18" t="s">
        <v>45</v>
      </c>
    </row>
    <row r="96" spans="1:5" ht="18" x14ac:dyDescent="0.45">
      <c r="A96" s="12" t="s">
        <v>378</v>
      </c>
      <c r="B96" s="28" t="str">
        <f>"1402192009"</f>
        <v>1402192009</v>
      </c>
      <c r="C96" s="28" t="s">
        <v>358</v>
      </c>
      <c r="D96" s="29" t="s">
        <v>359</v>
      </c>
      <c r="E96" s="30" t="s">
        <v>305</v>
      </c>
    </row>
    <row r="97" spans="1:5" ht="18" x14ac:dyDescent="0.45">
      <c r="A97" s="12" t="s">
        <v>378</v>
      </c>
      <c r="B97" s="16" t="str">
        <f>"1402192010"</f>
        <v>1402192010</v>
      </c>
      <c r="C97" s="16" t="s">
        <v>49</v>
      </c>
      <c r="D97" s="17" t="s">
        <v>360</v>
      </c>
      <c r="E97" s="18" t="s">
        <v>62</v>
      </c>
    </row>
    <row r="98" spans="1:5" ht="18" x14ac:dyDescent="0.45">
      <c r="A98" s="12" t="s">
        <v>378</v>
      </c>
      <c r="B98" s="28" t="str">
        <f>"1402192011"</f>
        <v>1402192011</v>
      </c>
      <c r="C98" s="28" t="s">
        <v>12</v>
      </c>
      <c r="D98" s="29" t="s">
        <v>361</v>
      </c>
      <c r="E98" s="30" t="s">
        <v>362</v>
      </c>
    </row>
    <row r="99" spans="1:5" ht="18" x14ac:dyDescent="0.45">
      <c r="A99" s="12" t="s">
        <v>378</v>
      </c>
      <c r="B99" s="16" t="str">
        <f>"1402192012"</f>
        <v>1402192012</v>
      </c>
      <c r="C99" s="16" t="s">
        <v>33</v>
      </c>
      <c r="D99" s="17" t="s">
        <v>363</v>
      </c>
      <c r="E99" s="18" t="s">
        <v>87</v>
      </c>
    </row>
    <row r="100" spans="1:5" ht="18" x14ac:dyDescent="0.45">
      <c r="A100" s="12" t="s">
        <v>378</v>
      </c>
      <c r="B100" s="28" t="str">
        <f>"1402192013"</f>
        <v>1402192013</v>
      </c>
      <c r="C100" s="28" t="s">
        <v>12</v>
      </c>
      <c r="D100" s="29" t="s">
        <v>364</v>
      </c>
      <c r="E100" s="30" t="s">
        <v>39</v>
      </c>
    </row>
    <row r="101" spans="1:5" ht="18" x14ac:dyDescent="0.45">
      <c r="A101" s="12" t="s">
        <v>378</v>
      </c>
      <c r="B101" s="16" t="str">
        <f>"1402192015"</f>
        <v>1402192015</v>
      </c>
      <c r="C101" s="16" t="s">
        <v>365</v>
      </c>
      <c r="D101" s="17" t="s">
        <v>366</v>
      </c>
      <c r="E101" s="18" t="s">
        <v>62</v>
      </c>
    </row>
    <row r="102" spans="1:5" ht="18" x14ac:dyDescent="0.45">
      <c r="A102" s="12" t="s">
        <v>378</v>
      </c>
      <c r="B102" s="28" t="str">
        <f>"1402192016"</f>
        <v>1402192016</v>
      </c>
      <c r="C102" s="28" t="s">
        <v>26</v>
      </c>
      <c r="D102" s="29" t="s">
        <v>367</v>
      </c>
      <c r="E102" s="30" t="s">
        <v>368</v>
      </c>
    </row>
    <row r="103" spans="1:5" ht="18" x14ac:dyDescent="0.45">
      <c r="A103" s="12" t="s">
        <v>378</v>
      </c>
      <c r="B103" s="16" t="str">
        <f>"1402192017"</f>
        <v>1402192017</v>
      </c>
      <c r="C103" s="16" t="s">
        <v>12</v>
      </c>
      <c r="D103" s="17" t="s">
        <v>369</v>
      </c>
      <c r="E103" s="18" t="s">
        <v>123</v>
      </c>
    </row>
    <row r="104" spans="1:5" ht="18" x14ac:dyDescent="0.45">
      <c r="A104" s="12" t="s">
        <v>378</v>
      </c>
      <c r="B104" s="28" t="str">
        <f>"1402192019"</f>
        <v>1402192019</v>
      </c>
      <c r="C104" s="28" t="s">
        <v>4</v>
      </c>
      <c r="D104" s="29" t="s">
        <v>370</v>
      </c>
      <c r="E104" s="30" t="s">
        <v>86</v>
      </c>
    </row>
    <row r="105" spans="1:5" ht="18" x14ac:dyDescent="0.45">
      <c r="A105" s="19" t="s">
        <v>59</v>
      </c>
      <c r="B105" s="20" t="str">
        <f>"1402118002"</f>
        <v>1402118002</v>
      </c>
      <c r="C105" s="20" t="s">
        <v>63</v>
      </c>
      <c r="D105" s="21" t="s">
        <v>64</v>
      </c>
      <c r="E105" s="22" t="s">
        <v>65</v>
      </c>
    </row>
    <row r="106" spans="1:5" ht="18" x14ac:dyDescent="0.45">
      <c r="A106" s="19" t="s">
        <v>59</v>
      </c>
      <c r="B106" s="23" t="str">
        <f>"1402118003"</f>
        <v>1402118003</v>
      </c>
      <c r="C106" s="23" t="s">
        <v>31</v>
      </c>
      <c r="D106" s="24" t="s">
        <v>66</v>
      </c>
      <c r="E106" s="25" t="s">
        <v>67</v>
      </c>
    </row>
    <row r="107" spans="1:5" ht="18" x14ac:dyDescent="0.45">
      <c r="A107" s="19" t="s">
        <v>59</v>
      </c>
      <c r="B107" s="20" t="str">
        <f>"1402118004"</f>
        <v>1402118004</v>
      </c>
      <c r="C107" s="20" t="s">
        <v>68</v>
      </c>
      <c r="D107" s="21" t="s">
        <v>69</v>
      </c>
      <c r="E107" s="22" t="s">
        <v>70</v>
      </c>
    </row>
    <row r="108" spans="1:5" ht="18" x14ac:dyDescent="0.45">
      <c r="A108" s="19" t="s">
        <v>59</v>
      </c>
      <c r="B108" s="23" t="str">
        <f>"1402118005"</f>
        <v>1402118005</v>
      </c>
      <c r="C108" s="23" t="s">
        <v>35</v>
      </c>
      <c r="D108" s="24" t="s">
        <v>71</v>
      </c>
      <c r="E108" s="25" t="s">
        <v>72</v>
      </c>
    </row>
    <row r="109" spans="1:5" ht="18" x14ac:dyDescent="0.45">
      <c r="A109" s="19" t="s">
        <v>59</v>
      </c>
      <c r="B109" s="20" t="str">
        <f>"1402118006"</f>
        <v>1402118006</v>
      </c>
      <c r="C109" s="20" t="s">
        <v>12</v>
      </c>
      <c r="D109" s="21" t="s">
        <v>73</v>
      </c>
      <c r="E109" s="22" t="s">
        <v>74</v>
      </c>
    </row>
    <row r="110" spans="1:5" ht="18" x14ac:dyDescent="0.45">
      <c r="A110" s="19" t="s">
        <v>59</v>
      </c>
      <c r="B110" s="23" t="str">
        <f>"1402118007"</f>
        <v>1402118007</v>
      </c>
      <c r="C110" s="23" t="s">
        <v>75</v>
      </c>
      <c r="D110" s="24" t="s">
        <v>76</v>
      </c>
      <c r="E110" s="25" t="s">
        <v>77</v>
      </c>
    </row>
    <row r="111" spans="1:5" ht="18" x14ac:dyDescent="0.45">
      <c r="A111" s="19" t="s">
        <v>59</v>
      </c>
      <c r="B111" s="20" t="str">
        <f>"1402118008"</f>
        <v>1402118008</v>
      </c>
      <c r="C111" s="20" t="s">
        <v>19</v>
      </c>
      <c r="D111" s="21" t="s">
        <v>78</v>
      </c>
      <c r="E111" s="22" t="s">
        <v>8</v>
      </c>
    </row>
    <row r="112" spans="1:5" ht="18" x14ac:dyDescent="0.45">
      <c r="A112" s="19" t="s">
        <v>59</v>
      </c>
      <c r="B112" s="26" t="str">
        <f>"1402118009"</f>
        <v>1402118009</v>
      </c>
      <c r="C112" s="26" t="s">
        <v>79</v>
      </c>
      <c r="D112" s="24" t="s">
        <v>80</v>
      </c>
      <c r="E112" s="27" t="s">
        <v>81</v>
      </c>
    </row>
    <row r="113" spans="1:5" ht="18" x14ac:dyDescent="0.45">
      <c r="A113" s="19" t="s">
        <v>59</v>
      </c>
      <c r="B113" s="20" t="str">
        <f>"1402118010"</f>
        <v>1402118010</v>
      </c>
      <c r="C113" s="20" t="s">
        <v>41</v>
      </c>
      <c r="D113" s="21" t="s">
        <v>82</v>
      </c>
      <c r="E113" s="22" t="s">
        <v>83</v>
      </c>
    </row>
    <row r="114" spans="1:5" ht="18" x14ac:dyDescent="0.45">
      <c r="A114" s="19" t="s">
        <v>59</v>
      </c>
      <c r="B114" s="23" t="str">
        <f>"1402118011"</f>
        <v>1402118011</v>
      </c>
      <c r="C114" s="23" t="s">
        <v>84</v>
      </c>
      <c r="D114" s="24" t="s">
        <v>85</v>
      </c>
      <c r="E114" s="25" t="s">
        <v>86</v>
      </c>
    </row>
    <row r="115" spans="1:5" ht="18" x14ac:dyDescent="0.45">
      <c r="A115" s="19" t="s">
        <v>59</v>
      </c>
      <c r="B115" s="23" t="str">
        <f>"1402118013"</f>
        <v>1402118013</v>
      </c>
      <c r="C115" s="23" t="s">
        <v>20</v>
      </c>
      <c r="D115" s="24" t="s">
        <v>88</v>
      </c>
      <c r="E115" s="25" t="s">
        <v>89</v>
      </c>
    </row>
    <row r="116" spans="1:5" ht="18" x14ac:dyDescent="0.45">
      <c r="A116" s="19" t="s">
        <v>59</v>
      </c>
      <c r="B116" s="20" t="str">
        <f>"1402118014"</f>
        <v>1402118014</v>
      </c>
      <c r="C116" s="20" t="s">
        <v>90</v>
      </c>
      <c r="D116" s="21" t="s">
        <v>91</v>
      </c>
      <c r="E116" s="22" t="s">
        <v>92</v>
      </c>
    </row>
    <row r="117" spans="1:5" ht="18" x14ac:dyDescent="0.45">
      <c r="A117" s="19" t="s">
        <v>59</v>
      </c>
      <c r="B117" s="23" t="str">
        <f>"1402118015"</f>
        <v>1402118015</v>
      </c>
      <c r="C117" s="23" t="s">
        <v>93</v>
      </c>
      <c r="D117" s="24" t="s">
        <v>94</v>
      </c>
      <c r="E117" s="25" t="s">
        <v>95</v>
      </c>
    </row>
    <row r="118" spans="1:5" ht="18" x14ac:dyDescent="0.45">
      <c r="A118" s="19" t="s">
        <v>59</v>
      </c>
      <c r="B118" s="20" t="str">
        <f>"1402118016"</f>
        <v>1402118016</v>
      </c>
      <c r="C118" s="20" t="s">
        <v>51</v>
      </c>
      <c r="D118" s="21" t="s">
        <v>96</v>
      </c>
      <c r="E118" s="22" t="s">
        <v>97</v>
      </c>
    </row>
    <row r="119" spans="1:5" ht="18" x14ac:dyDescent="0.45">
      <c r="A119" s="19" t="s">
        <v>59</v>
      </c>
      <c r="B119" s="23" t="str">
        <f>"1402118017"</f>
        <v>1402118017</v>
      </c>
      <c r="C119" s="23" t="s">
        <v>98</v>
      </c>
      <c r="D119" s="24" t="s">
        <v>99</v>
      </c>
      <c r="E119" s="25" t="s">
        <v>100</v>
      </c>
    </row>
    <row r="120" spans="1:5" ht="18" x14ac:dyDescent="0.45">
      <c r="A120" s="19" t="s">
        <v>59</v>
      </c>
      <c r="B120" s="20" t="str">
        <f>"1402118018"</f>
        <v>1402118018</v>
      </c>
      <c r="C120" s="20" t="s">
        <v>101</v>
      </c>
      <c r="D120" s="21" t="s">
        <v>102</v>
      </c>
      <c r="E120" s="22" t="s">
        <v>103</v>
      </c>
    </row>
    <row r="121" spans="1:5" ht="18" x14ac:dyDescent="0.45">
      <c r="A121" s="19" t="s">
        <v>59</v>
      </c>
      <c r="B121" s="23" t="str">
        <f>"1402118019"</f>
        <v>1402118019</v>
      </c>
      <c r="C121" s="23" t="s">
        <v>104</v>
      </c>
      <c r="D121" s="24" t="s">
        <v>105</v>
      </c>
      <c r="E121" s="25" t="s">
        <v>106</v>
      </c>
    </row>
    <row r="122" spans="1:5" ht="18" x14ac:dyDescent="0.45">
      <c r="A122" s="19" t="s">
        <v>59</v>
      </c>
      <c r="B122" s="20" t="str">
        <f>"1402118020"</f>
        <v>1402118020</v>
      </c>
      <c r="C122" s="20" t="s">
        <v>26</v>
      </c>
      <c r="D122" s="21" t="s">
        <v>107</v>
      </c>
      <c r="E122" s="22" t="s">
        <v>83</v>
      </c>
    </row>
    <row r="123" spans="1:5" ht="18" x14ac:dyDescent="0.45">
      <c r="A123" s="19" t="s">
        <v>59</v>
      </c>
      <c r="B123" s="20" t="str">
        <f>"1402118022"</f>
        <v>1402118022</v>
      </c>
      <c r="C123" s="20" t="s">
        <v>27</v>
      </c>
      <c r="D123" s="21" t="s">
        <v>108</v>
      </c>
      <c r="E123" s="22" t="s">
        <v>109</v>
      </c>
    </row>
    <row r="124" spans="1:5" ht="18" x14ac:dyDescent="0.45">
      <c r="A124" s="19" t="s">
        <v>59</v>
      </c>
      <c r="B124" s="20" t="str">
        <f>"1402118024"</f>
        <v>1402118024</v>
      </c>
      <c r="C124" s="20" t="s">
        <v>41</v>
      </c>
      <c r="D124" s="21" t="s">
        <v>56</v>
      </c>
      <c r="E124" s="22" t="s">
        <v>110</v>
      </c>
    </row>
    <row r="125" spans="1:5" ht="18" x14ac:dyDescent="0.45">
      <c r="A125" s="19" t="s">
        <v>59</v>
      </c>
      <c r="B125" s="23" t="str">
        <f>"1402118025"</f>
        <v>1402118025</v>
      </c>
      <c r="C125" s="23" t="s">
        <v>111</v>
      </c>
      <c r="D125" s="24" t="s">
        <v>112</v>
      </c>
      <c r="E125" s="25" t="s">
        <v>86</v>
      </c>
    </row>
    <row r="126" spans="1:5" ht="18" x14ac:dyDescent="0.45">
      <c r="A126" s="19" t="s">
        <v>59</v>
      </c>
      <c r="B126" s="20" t="str">
        <f>"1402118026"</f>
        <v>1402118026</v>
      </c>
      <c r="C126" s="20" t="s">
        <v>113</v>
      </c>
      <c r="D126" s="21" t="s">
        <v>114</v>
      </c>
      <c r="E126" s="22" t="s">
        <v>115</v>
      </c>
    </row>
    <row r="127" spans="1:5" ht="18" x14ac:dyDescent="0.45">
      <c r="A127" s="19" t="s">
        <v>59</v>
      </c>
      <c r="B127" s="23" t="str">
        <f>"1402118027"</f>
        <v>1402118027</v>
      </c>
      <c r="C127" s="23" t="s">
        <v>23</v>
      </c>
      <c r="D127" s="24" t="s">
        <v>116</v>
      </c>
      <c r="E127" s="25" t="s">
        <v>117</v>
      </c>
    </row>
    <row r="128" spans="1:5" ht="18" x14ac:dyDescent="0.45">
      <c r="A128" s="19" t="s">
        <v>59</v>
      </c>
      <c r="B128" s="20">
        <v>1402118028</v>
      </c>
      <c r="C128" s="20" t="s">
        <v>118</v>
      </c>
      <c r="D128" s="21" t="s">
        <v>119</v>
      </c>
      <c r="E128" s="22" t="s">
        <v>109</v>
      </c>
    </row>
    <row r="129" spans="1:5" ht="18" x14ac:dyDescent="0.45">
      <c r="A129" s="19" t="s">
        <v>59</v>
      </c>
      <c r="B129" s="23" t="str">
        <f>"1402118029"</f>
        <v>1402118029</v>
      </c>
      <c r="C129" s="23" t="s">
        <v>52</v>
      </c>
      <c r="D129" s="24" t="s">
        <v>120</v>
      </c>
      <c r="E129" s="25" t="s">
        <v>8</v>
      </c>
    </row>
    <row r="130" spans="1:5" ht="18" x14ac:dyDescent="0.45">
      <c r="A130" s="19" t="s">
        <v>59</v>
      </c>
      <c r="B130" s="23" t="str">
        <f>"1402118031"</f>
        <v>1402118031</v>
      </c>
      <c r="C130" s="23" t="s">
        <v>121</v>
      </c>
      <c r="D130" s="24" t="s">
        <v>122</v>
      </c>
      <c r="E130" s="25" t="s">
        <v>123</v>
      </c>
    </row>
    <row r="131" spans="1:5" ht="19.5" x14ac:dyDescent="0.5">
      <c r="A131" s="19" t="s">
        <v>59</v>
      </c>
      <c r="B131" s="23" t="str">
        <f>"1402118033"</f>
        <v>1402118033</v>
      </c>
      <c r="C131" s="23" t="s">
        <v>124</v>
      </c>
      <c r="D131" s="24" t="s">
        <v>125</v>
      </c>
      <c r="E131" s="25" t="s">
        <v>126</v>
      </c>
    </row>
    <row r="132" spans="1:5" ht="18" x14ac:dyDescent="0.45">
      <c r="A132" s="19" t="s">
        <v>59</v>
      </c>
      <c r="B132" s="20" t="str">
        <f>"1402118034"</f>
        <v>1402118034</v>
      </c>
      <c r="C132" s="20" t="s">
        <v>2</v>
      </c>
      <c r="D132" s="21" t="s">
        <v>127</v>
      </c>
      <c r="E132" s="22" t="s">
        <v>128</v>
      </c>
    </row>
    <row r="133" spans="1:5" ht="18" x14ac:dyDescent="0.45">
      <c r="A133" s="19" t="s">
        <v>59</v>
      </c>
      <c r="B133" s="20" t="str">
        <f>"1402118036"</f>
        <v>1402118036</v>
      </c>
      <c r="C133" s="20" t="s">
        <v>12</v>
      </c>
      <c r="D133" s="21" t="s">
        <v>129</v>
      </c>
      <c r="E133" s="22" t="s">
        <v>130</v>
      </c>
    </row>
    <row r="134" spans="1:5" ht="18" x14ac:dyDescent="0.45">
      <c r="A134" s="19" t="s">
        <v>59</v>
      </c>
      <c r="B134" s="20" t="str">
        <f>"1402118038"</f>
        <v>1402118038</v>
      </c>
      <c r="C134" s="20" t="s">
        <v>131</v>
      </c>
      <c r="D134" s="21" t="s">
        <v>132</v>
      </c>
      <c r="E134" s="22" t="s">
        <v>133</v>
      </c>
    </row>
    <row r="135" spans="1:5" ht="18" x14ac:dyDescent="0.45">
      <c r="A135" s="19" t="s">
        <v>59</v>
      </c>
      <c r="B135" s="20" t="str">
        <f>"1402118040"</f>
        <v>1402118040</v>
      </c>
      <c r="C135" s="20" t="s">
        <v>30</v>
      </c>
      <c r="D135" s="21" t="s">
        <v>134</v>
      </c>
      <c r="E135" s="22" t="s">
        <v>135</v>
      </c>
    </row>
    <row r="136" spans="1:5" ht="18" x14ac:dyDescent="0.45">
      <c r="A136" s="19" t="s">
        <v>59</v>
      </c>
      <c r="B136" s="23" t="str">
        <f>"1402118041"</f>
        <v>1402118041</v>
      </c>
      <c r="C136" s="23" t="s">
        <v>136</v>
      </c>
      <c r="D136" s="24" t="s">
        <v>137</v>
      </c>
      <c r="E136" s="25" t="s">
        <v>138</v>
      </c>
    </row>
    <row r="137" spans="1:5" ht="18" x14ac:dyDescent="0.45">
      <c r="A137" s="19" t="s">
        <v>59</v>
      </c>
      <c r="B137" s="20" t="str">
        <f>"1402118042"</f>
        <v>1402118042</v>
      </c>
      <c r="C137" s="20" t="s">
        <v>139</v>
      </c>
      <c r="D137" s="21" t="s">
        <v>140</v>
      </c>
      <c r="E137" s="22" t="s">
        <v>141</v>
      </c>
    </row>
    <row r="138" spans="1:5" ht="18" x14ac:dyDescent="0.45">
      <c r="A138" s="19" t="s">
        <v>59</v>
      </c>
      <c r="B138" s="23" t="str">
        <f>"1402118043"</f>
        <v>1402118043</v>
      </c>
      <c r="C138" s="23" t="s">
        <v>142</v>
      </c>
      <c r="D138" s="24" t="s">
        <v>143</v>
      </c>
      <c r="E138" s="25" t="s">
        <v>18</v>
      </c>
    </row>
    <row r="139" spans="1:5" ht="18" x14ac:dyDescent="0.45">
      <c r="A139" s="19" t="s">
        <v>59</v>
      </c>
      <c r="B139" s="20" t="str">
        <f>"1402118044"</f>
        <v>1402118044</v>
      </c>
      <c r="C139" s="20" t="s">
        <v>44</v>
      </c>
      <c r="D139" s="21" t="s">
        <v>144</v>
      </c>
      <c r="E139" s="22" t="s">
        <v>67</v>
      </c>
    </row>
    <row r="140" spans="1:5" ht="18" x14ac:dyDescent="0.45">
      <c r="A140" s="19" t="s">
        <v>59</v>
      </c>
      <c r="B140" s="20" t="str">
        <f>"1402118046"</f>
        <v>1402118046</v>
      </c>
      <c r="C140" s="20" t="s">
        <v>20</v>
      </c>
      <c r="D140" s="21" t="s">
        <v>145</v>
      </c>
      <c r="E140" s="22" t="s">
        <v>67</v>
      </c>
    </row>
    <row r="141" spans="1:5" ht="18" x14ac:dyDescent="0.45">
      <c r="A141" s="19" t="s">
        <v>59</v>
      </c>
      <c r="B141" s="20" t="str">
        <f>"1402118048"</f>
        <v>1402118048</v>
      </c>
      <c r="C141" s="20" t="s">
        <v>2</v>
      </c>
      <c r="D141" s="21" t="s">
        <v>146</v>
      </c>
      <c r="E141" s="22" t="s">
        <v>147</v>
      </c>
    </row>
    <row r="142" spans="1:5" ht="18" x14ac:dyDescent="0.45">
      <c r="A142" s="19" t="s">
        <v>59</v>
      </c>
      <c r="B142" s="23" t="str">
        <f>"1402118049"</f>
        <v>1402118049</v>
      </c>
      <c r="C142" s="23" t="s">
        <v>25</v>
      </c>
      <c r="D142" s="24" t="s">
        <v>148</v>
      </c>
      <c r="E142" s="25" t="s">
        <v>149</v>
      </c>
    </row>
    <row r="143" spans="1:5" ht="18" x14ac:dyDescent="0.45">
      <c r="A143" s="19" t="s">
        <v>59</v>
      </c>
      <c r="B143" s="20" t="str">
        <f>"1402118050"</f>
        <v>1402118050</v>
      </c>
      <c r="C143" s="20" t="s">
        <v>150</v>
      </c>
      <c r="D143" s="21" t="s">
        <v>151</v>
      </c>
      <c r="E143" s="22" t="s">
        <v>152</v>
      </c>
    </row>
    <row r="144" spans="1:5" ht="18" x14ac:dyDescent="0.45">
      <c r="A144" s="19" t="s">
        <v>59</v>
      </c>
      <c r="B144" s="23" t="str">
        <f>"1402118051"</f>
        <v>1402118051</v>
      </c>
      <c r="C144" s="26" t="s">
        <v>153</v>
      </c>
      <c r="D144" s="24" t="s">
        <v>154</v>
      </c>
      <c r="E144" s="27" t="s">
        <v>130</v>
      </c>
    </row>
    <row r="145" spans="1:5" ht="18" x14ac:dyDescent="0.45">
      <c r="A145" s="19" t="s">
        <v>59</v>
      </c>
      <c r="B145" s="23" t="str">
        <f>"1402118053"</f>
        <v>1402118053</v>
      </c>
      <c r="C145" s="23" t="s">
        <v>155</v>
      </c>
      <c r="D145" s="24" t="s">
        <v>156</v>
      </c>
      <c r="E145" s="25" t="s">
        <v>67</v>
      </c>
    </row>
    <row r="146" spans="1:5" ht="18" x14ac:dyDescent="0.45">
      <c r="A146" s="19" t="s">
        <v>59</v>
      </c>
      <c r="B146" s="23" t="str">
        <f>"1402118055"</f>
        <v>1402118055</v>
      </c>
      <c r="C146" s="23" t="s">
        <v>12</v>
      </c>
      <c r="D146" s="24" t="s">
        <v>157</v>
      </c>
      <c r="E146" s="25" t="s">
        <v>158</v>
      </c>
    </row>
    <row r="147" spans="1:5" ht="18" x14ac:dyDescent="0.45">
      <c r="A147" s="19" t="s">
        <v>59</v>
      </c>
      <c r="B147" s="20" t="str">
        <f>"1402118058"</f>
        <v>1402118058</v>
      </c>
      <c r="C147" s="26" t="s">
        <v>34</v>
      </c>
      <c r="D147" s="21" t="s">
        <v>160</v>
      </c>
      <c r="E147" s="27" t="s">
        <v>161</v>
      </c>
    </row>
    <row r="148" spans="1:5" ht="18" x14ac:dyDescent="0.45">
      <c r="A148" s="19" t="s">
        <v>59</v>
      </c>
      <c r="B148" s="23" t="str">
        <f>"1402118059"</f>
        <v>1402118059</v>
      </c>
      <c r="C148" s="23" t="s">
        <v>12</v>
      </c>
      <c r="D148" s="24" t="s">
        <v>162</v>
      </c>
      <c r="E148" s="25" t="s">
        <v>163</v>
      </c>
    </row>
    <row r="149" spans="1:5" ht="18" x14ac:dyDescent="0.45">
      <c r="A149" s="19" t="s">
        <v>59</v>
      </c>
      <c r="B149" s="20" t="str">
        <f>"1402118060"</f>
        <v>1402118060</v>
      </c>
      <c r="C149" s="20" t="s">
        <v>41</v>
      </c>
      <c r="D149" s="21" t="s">
        <v>164</v>
      </c>
      <c r="E149" s="22" t="s">
        <v>165</v>
      </c>
    </row>
    <row r="150" spans="1:5" ht="19.5" x14ac:dyDescent="0.5">
      <c r="A150" s="19" t="s">
        <v>59</v>
      </c>
      <c r="B150" s="23" t="str">
        <f>"1402118061"</f>
        <v>1402118061</v>
      </c>
      <c r="C150" s="23" t="s">
        <v>5</v>
      </c>
      <c r="D150" s="24" t="s">
        <v>166</v>
      </c>
      <c r="E150" s="25" t="s">
        <v>167</v>
      </c>
    </row>
    <row r="151" spans="1:5" ht="18" x14ac:dyDescent="0.45">
      <c r="A151" s="12" t="s">
        <v>372</v>
      </c>
      <c r="B151" s="13" t="str">
        <f>"1402116003"</f>
        <v>1402116003</v>
      </c>
      <c r="C151" s="13" t="s">
        <v>168</v>
      </c>
      <c r="D151" s="14" t="s">
        <v>169</v>
      </c>
      <c r="E151" s="15" t="s">
        <v>170</v>
      </c>
    </row>
    <row r="152" spans="1:5" ht="18" x14ac:dyDescent="0.45">
      <c r="A152" s="12" t="s">
        <v>372</v>
      </c>
      <c r="B152" s="16" t="str">
        <f>"1402116004"</f>
        <v>1402116004</v>
      </c>
      <c r="C152" s="16" t="s">
        <v>28</v>
      </c>
      <c r="D152" s="17" t="s">
        <v>171</v>
      </c>
      <c r="E152" s="18" t="s">
        <v>172</v>
      </c>
    </row>
    <row r="153" spans="1:5" ht="18" x14ac:dyDescent="0.45">
      <c r="A153" s="12" t="s">
        <v>372</v>
      </c>
      <c r="B153" s="13" t="str">
        <f>"1402116008"</f>
        <v>1402116008</v>
      </c>
      <c r="C153" s="13" t="s">
        <v>21</v>
      </c>
      <c r="D153" s="14" t="s">
        <v>173</v>
      </c>
      <c r="E153" s="15" t="s">
        <v>17</v>
      </c>
    </row>
    <row r="154" spans="1:5" ht="18" x14ac:dyDescent="0.45">
      <c r="A154" s="12" t="s">
        <v>372</v>
      </c>
      <c r="B154" s="16" t="str">
        <f>"1402116009"</f>
        <v>1402116009</v>
      </c>
      <c r="C154" s="16" t="s">
        <v>12</v>
      </c>
      <c r="D154" s="17" t="s">
        <v>174</v>
      </c>
      <c r="E154" s="18" t="s">
        <v>3</v>
      </c>
    </row>
    <row r="155" spans="1:5" ht="18" x14ac:dyDescent="0.45">
      <c r="A155" s="12" t="s">
        <v>372</v>
      </c>
      <c r="B155" s="13" t="str">
        <f>"1402116010"</f>
        <v>1402116010</v>
      </c>
      <c r="C155" s="13" t="s">
        <v>175</v>
      </c>
      <c r="D155" s="14" t="s">
        <v>176</v>
      </c>
      <c r="E155" s="15" t="s">
        <v>177</v>
      </c>
    </row>
    <row r="156" spans="1:5" ht="18" x14ac:dyDescent="0.45">
      <c r="A156" s="12" t="s">
        <v>372</v>
      </c>
      <c r="B156" s="16" t="str">
        <f>"1402116011"</f>
        <v>1402116011</v>
      </c>
      <c r="C156" s="16" t="s">
        <v>178</v>
      </c>
      <c r="D156" s="17" t="s">
        <v>42</v>
      </c>
      <c r="E156" s="18" t="s">
        <v>17</v>
      </c>
    </row>
    <row r="157" spans="1:5" ht="18" x14ac:dyDescent="0.45">
      <c r="A157" s="12" t="s">
        <v>372</v>
      </c>
      <c r="B157" s="13" t="str">
        <f>"1402116013"</f>
        <v>1402116013</v>
      </c>
      <c r="C157" s="13" t="s">
        <v>36</v>
      </c>
      <c r="D157" s="14" t="s">
        <v>179</v>
      </c>
      <c r="E157" s="15" t="s">
        <v>13</v>
      </c>
    </row>
    <row r="158" spans="1:5" ht="18" x14ac:dyDescent="0.45">
      <c r="A158" s="12" t="s">
        <v>372</v>
      </c>
      <c r="B158" s="16" t="str">
        <f>"1402116015"</f>
        <v>1402116015</v>
      </c>
      <c r="C158" s="16" t="s">
        <v>38</v>
      </c>
      <c r="D158" s="17" t="s">
        <v>180</v>
      </c>
      <c r="E158" s="18" t="s">
        <v>86</v>
      </c>
    </row>
    <row r="159" spans="1:5" ht="18" x14ac:dyDescent="0.45">
      <c r="A159" s="12" t="s">
        <v>372</v>
      </c>
      <c r="B159" s="13" t="str">
        <f>"1402116016"</f>
        <v>1402116016</v>
      </c>
      <c r="C159" s="13" t="s">
        <v>181</v>
      </c>
      <c r="D159" s="14" t="s">
        <v>182</v>
      </c>
      <c r="E159" s="15" t="s">
        <v>183</v>
      </c>
    </row>
    <row r="160" spans="1:5" ht="18" x14ac:dyDescent="0.45">
      <c r="A160" s="12" t="s">
        <v>372</v>
      </c>
      <c r="B160" s="16" t="str">
        <f>"1402116017"</f>
        <v>1402116017</v>
      </c>
      <c r="C160" s="16" t="s">
        <v>184</v>
      </c>
      <c r="D160" s="17" t="s">
        <v>32</v>
      </c>
      <c r="E160" s="18" t="s">
        <v>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2024-03-02T09:13:36Z</dcterms:modified>
</cp:coreProperties>
</file>